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Admin\Desktop\work from home\Staghills Play Area\"/>
    </mc:Choice>
  </mc:AlternateContent>
  <xr:revisionPtr revIDLastSave="0" documentId="13_ncr:1_{8A3A5AA6-A5B2-47D3-ACC1-AC2278439025}" xr6:coauthVersionLast="40" xr6:coauthVersionMax="40" xr10:uidLastSave="{00000000-0000-0000-0000-000000000000}"/>
  <bookViews>
    <workbookView xWindow="-120" yWindow="-120" windowWidth="24240" windowHeight="13140" xr2:uid="{00000000-000D-0000-FFFF-FFFF00000000}"/>
  </bookViews>
  <sheets>
    <sheet name="Cost estimate phased " sheetId="6" r:id="rId1"/>
  </sheets>
  <definedNames>
    <definedName name="_xlnm.Print_Area" localSheetId="0">'Cost estimate phased '!$A$1:$J$108</definedName>
  </definedNames>
  <calcPr calcId="181029"/>
</workbook>
</file>

<file path=xl/calcChain.xml><?xml version="1.0" encoding="utf-8"?>
<calcChain xmlns="http://schemas.openxmlformats.org/spreadsheetml/2006/main">
  <c r="F107" i="6" l="1"/>
  <c r="G82" i="6"/>
  <c r="F82" i="6"/>
  <c r="J82" i="6"/>
  <c r="I82" i="6"/>
  <c r="H82" i="6"/>
  <c r="I92" i="6"/>
  <c r="J92" i="6"/>
  <c r="I87" i="6"/>
  <c r="I89" i="6" s="1"/>
  <c r="I93" i="6" s="1"/>
  <c r="J87" i="6"/>
  <c r="J89" i="6" s="1"/>
  <c r="J93" i="6" s="1"/>
  <c r="I81" i="6"/>
  <c r="J81" i="6"/>
  <c r="J80" i="6"/>
  <c r="I80" i="6"/>
  <c r="I79" i="6"/>
  <c r="J79" i="6"/>
  <c r="F79" i="6"/>
  <c r="J75" i="6"/>
  <c r="I74" i="6"/>
  <c r="J74" i="6"/>
  <c r="I73" i="6"/>
  <c r="J73" i="6"/>
  <c r="H78" i="6"/>
  <c r="H76" i="6"/>
  <c r="H75" i="6"/>
  <c r="H60" i="6"/>
  <c r="H59" i="6"/>
  <c r="H58" i="6"/>
  <c r="G70" i="6"/>
  <c r="I65" i="6"/>
  <c r="H65" i="6"/>
  <c r="H67" i="6"/>
  <c r="H70" i="6" s="1"/>
  <c r="H77" i="6" s="1"/>
  <c r="H68" i="6"/>
  <c r="H69" i="6"/>
  <c r="H64" i="6"/>
  <c r="H86" i="6"/>
  <c r="G89" i="6"/>
  <c r="H88" i="6"/>
  <c r="G54" i="6"/>
  <c r="H54" i="6"/>
  <c r="J54" i="6"/>
  <c r="I53" i="6"/>
  <c r="J94" i="6" l="1"/>
  <c r="I94" i="6"/>
  <c r="I45" i="6"/>
  <c r="I46" i="6"/>
  <c r="I47" i="6"/>
  <c r="I48" i="6"/>
  <c r="I49" i="6"/>
  <c r="I50" i="6"/>
  <c r="I51" i="6"/>
  <c r="I52" i="6"/>
  <c r="I44" i="6"/>
  <c r="J38" i="6"/>
  <c r="F38" i="6"/>
  <c r="J37" i="6"/>
  <c r="H20" i="6"/>
  <c r="H21" i="6"/>
  <c r="H22" i="6"/>
  <c r="H23" i="6"/>
  <c r="H24" i="6"/>
  <c r="H25" i="6"/>
  <c r="H26" i="6"/>
  <c r="H27" i="6"/>
  <c r="H28" i="6"/>
  <c r="H29" i="6"/>
  <c r="H30" i="6"/>
  <c r="H31" i="6"/>
  <c r="H32" i="6"/>
  <c r="H33" i="6"/>
  <c r="H34" i="6"/>
  <c r="H35" i="6"/>
  <c r="H36" i="6"/>
  <c r="H39" i="6"/>
  <c r="H19" i="6"/>
  <c r="H11" i="6"/>
  <c r="H12" i="6"/>
  <c r="H13" i="6"/>
  <c r="H14" i="6"/>
  <c r="H8" i="6"/>
  <c r="H9" i="6"/>
  <c r="H10" i="6"/>
  <c r="H6" i="6"/>
  <c r="G66" i="6"/>
  <c r="G64" i="6"/>
  <c r="G14" i="6"/>
  <c r="I40" i="6"/>
  <c r="J40" i="6"/>
  <c r="I60" i="6"/>
  <c r="I76" i="6" s="1"/>
  <c r="J60" i="6"/>
  <c r="J76" i="6" s="1"/>
  <c r="I70" i="6"/>
  <c r="I77" i="6" s="1"/>
  <c r="J70" i="6"/>
  <c r="J77" i="6" s="1"/>
  <c r="I15" i="6"/>
  <c r="J15" i="6"/>
  <c r="H40" i="6" l="1"/>
  <c r="H74" i="6" s="1"/>
  <c r="H79" i="6" s="1"/>
  <c r="I54" i="6"/>
  <c r="I75" i="6" s="1"/>
  <c r="H15" i="6"/>
  <c r="H73" i="6" s="1"/>
  <c r="F39" i="6"/>
  <c r="F37" i="6"/>
  <c r="G86" i="6"/>
  <c r="G32" i="6"/>
  <c r="F33" i="6"/>
  <c r="F53" i="6"/>
  <c r="F27" i="6"/>
  <c r="F50" i="6"/>
  <c r="F51" i="6"/>
  <c r="F49" i="6"/>
  <c r="F52" i="6"/>
  <c r="G36" i="6"/>
  <c r="G35" i="6"/>
  <c r="F69" i="6"/>
  <c r="G10" i="6"/>
  <c r="G9" i="6"/>
  <c r="G15" i="6" s="1"/>
  <c r="G73" i="6" s="1"/>
  <c r="G8" i="6"/>
  <c r="F12" i="6"/>
  <c r="F24" i="6"/>
  <c r="F25" i="6"/>
  <c r="F26" i="6"/>
  <c r="F28" i="6"/>
  <c r="F29" i="6"/>
  <c r="F30" i="6"/>
  <c r="F31" i="6"/>
  <c r="F48" i="6"/>
  <c r="F22" i="6"/>
  <c r="F11" i="6"/>
  <c r="F68" i="6"/>
  <c r="F67" i="6"/>
  <c r="G13" i="6"/>
  <c r="F59" i="6"/>
  <c r="F6" i="6"/>
  <c r="F19" i="6"/>
  <c r="G75" i="6"/>
  <c r="F47" i="6"/>
  <c r="F46" i="6"/>
  <c r="F45" i="6"/>
  <c r="F88" i="6"/>
  <c r="G93" i="6"/>
  <c r="F85" i="6"/>
  <c r="G77" i="6"/>
  <c r="F65" i="6"/>
  <c r="F70" i="6" s="1"/>
  <c r="F77" i="6" s="1"/>
  <c r="G60" i="6"/>
  <c r="G76" i="6"/>
  <c r="F58" i="6"/>
  <c r="F44" i="6"/>
  <c r="F34" i="6"/>
  <c r="F23" i="6"/>
  <c r="F21" i="6"/>
  <c r="F20" i="6"/>
  <c r="F5" i="6"/>
  <c r="G40" i="6" l="1"/>
  <c r="G74" i="6" s="1"/>
  <c r="G79" i="6" s="1"/>
  <c r="H81" i="6"/>
  <c r="F81" i="6" s="1"/>
  <c r="H80" i="6"/>
  <c r="F80" i="6" s="1"/>
  <c r="F60" i="6"/>
  <c r="F76" i="6" s="1"/>
  <c r="F54" i="6"/>
  <c r="F75" i="6" s="1"/>
  <c r="F40" i="6"/>
  <c r="F74" i="6" s="1"/>
  <c r="F15" i="6"/>
  <c r="F73" i="6" s="1"/>
  <c r="G92" i="6" l="1"/>
  <c r="G94" i="6" s="1"/>
  <c r="F92" i="6"/>
  <c r="H92" i="6" l="1"/>
  <c r="H87" i="6"/>
  <c r="F87" i="6" l="1"/>
  <c r="F89" i="6" s="1"/>
  <c r="F93" i="6" s="1"/>
  <c r="F94" i="6" s="1"/>
  <c r="H89" i="6"/>
  <c r="H93" i="6" s="1"/>
  <c r="H94" i="6"/>
</calcChain>
</file>

<file path=xl/sharedStrings.xml><?xml version="1.0" encoding="utf-8"?>
<sst xmlns="http://schemas.openxmlformats.org/spreadsheetml/2006/main" count="305" uniqueCount="168">
  <si>
    <t>TOTAL</t>
  </si>
  <si>
    <t>A</t>
  </si>
  <si>
    <t xml:space="preserve">TOTAL FOR PAGE </t>
  </si>
  <si>
    <t>£           p</t>
  </si>
  <si>
    <t>Rate</t>
  </si>
  <si>
    <t>Unit</t>
  </si>
  <si>
    <t xml:space="preserve">No. </t>
  </si>
  <si>
    <t>Description</t>
  </si>
  <si>
    <t>Item</t>
  </si>
  <si>
    <t>A1</t>
  </si>
  <si>
    <t>item</t>
  </si>
  <si>
    <t>A2</t>
  </si>
  <si>
    <t>A3</t>
  </si>
  <si>
    <t xml:space="preserve">TOTAL FOR SECTION </t>
  </si>
  <si>
    <t>no.</t>
  </si>
  <si>
    <r>
      <t>m</t>
    </r>
    <r>
      <rPr>
        <sz val="11"/>
        <color theme="1"/>
        <rFont val="Calibri"/>
        <family val="2"/>
      </rPr>
      <t>²</t>
    </r>
  </si>
  <si>
    <t>lin.m</t>
  </si>
  <si>
    <t>m²</t>
  </si>
  <si>
    <t>A Site Set up and Clearance</t>
  </si>
  <si>
    <t>B</t>
  </si>
  <si>
    <t>D</t>
  </si>
  <si>
    <t>E</t>
  </si>
  <si>
    <t>Site set up and Clearance</t>
  </si>
  <si>
    <t>CAPITAL COSTS</t>
  </si>
  <si>
    <t>SUBTOTAL OF CAPITAL COSTS</t>
  </si>
  <si>
    <t>%</t>
  </si>
  <si>
    <t>REVENUE COSTS</t>
  </si>
  <si>
    <t>SUBTOTAL OF REVENUE COSTS</t>
  </si>
  <si>
    <t>TOTALS</t>
  </si>
  <si>
    <t>Revenue Costs</t>
  </si>
  <si>
    <t>SUBTOTAL</t>
  </si>
  <si>
    <t>B1</t>
  </si>
  <si>
    <t>B2</t>
  </si>
  <si>
    <t>a</t>
  </si>
  <si>
    <t>b</t>
  </si>
  <si>
    <t>C2</t>
  </si>
  <si>
    <t>C3</t>
  </si>
  <si>
    <t>C4</t>
  </si>
  <si>
    <t>C5</t>
  </si>
  <si>
    <t>B4</t>
  </si>
  <si>
    <t>B5</t>
  </si>
  <si>
    <t>B6</t>
  </si>
  <si>
    <t>B7</t>
  </si>
  <si>
    <t>B9</t>
  </si>
  <si>
    <t>B10</t>
  </si>
  <si>
    <t>D2</t>
  </si>
  <si>
    <t>B11</t>
  </si>
  <si>
    <t>C1</t>
  </si>
  <si>
    <t>C6</t>
  </si>
  <si>
    <t>total cost</t>
  </si>
  <si>
    <t>B8</t>
  </si>
  <si>
    <t>GIK</t>
  </si>
  <si>
    <t>Officer and project management costs - reduced to fit potential budget.</t>
  </si>
  <si>
    <t>Capital Costs inc contingencies</t>
  </si>
  <si>
    <r>
      <t>m</t>
    </r>
    <r>
      <rPr>
        <sz val="11"/>
        <rFont val="Calibri"/>
        <family val="2"/>
      </rPr>
      <t>²</t>
    </r>
  </si>
  <si>
    <t>D1</t>
  </si>
  <si>
    <t>C</t>
  </si>
  <si>
    <t>G</t>
  </si>
  <si>
    <t>Contingencies on capital items at 5%</t>
  </si>
  <si>
    <t>E1</t>
  </si>
  <si>
    <t>E2</t>
  </si>
  <si>
    <t>E3</t>
  </si>
  <si>
    <t>E4</t>
  </si>
  <si>
    <r>
      <rPr>
        <b/>
        <u/>
        <sz val="11"/>
        <rFont val="Calibri"/>
        <family val="2"/>
        <scheme val="minor"/>
      </rPr>
      <t>Set up</t>
    </r>
    <r>
      <rPr>
        <sz val="11"/>
        <rFont val="Calibri"/>
        <family val="2"/>
        <scheme val="minor"/>
      </rPr>
      <t xml:space="preserve"> - To bring and remove from site, all plant required for the works and set up working compound. Includes for all health and safety facilities required on site. </t>
    </r>
  </si>
  <si>
    <t>D Drainage</t>
  </si>
  <si>
    <r>
      <rPr>
        <b/>
        <u/>
        <sz val="11"/>
        <rFont val="Calibri"/>
        <family val="2"/>
        <scheme val="minor"/>
      </rPr>
      <t xml:space="preserve">Tarmac surfacing </t>
    </r>
    <r>
      <rPr>
        <sz val="11"/>
        <rFont val="Calibri"/>
        <family val="2"/>
        <scheme val="minor"/>
      </rPr>
      <t xml:space="preserve">- supply and lay 60mm depth macadam base with 25mm macadam surface course to surface area. </t>
    </r>
  </si>
  <si>
    <t xml:space="preserve">B3 </t>
  </si>
  <si>
    <t>Surfacing</t>
  </si>
  <si>
    <t>Drainage</t>
  </si>
  <si>
    <t>Goal End/Kick Wall</t>
  </si>
  <si>
    <t>Play and Street Furniture</t>
  </si>
  <si>
    <t>Viridor funding</t>
  </si>
  <si>
    <t xml:space="preserve">Tesco </t>
  </si>
  <si>
    <t>Community fundraising (for seats and picnic tables etc)</t>
  </si>
  <si>
    <t>E5</t>
  </si>
  <si>
    <t>E6</t>
  </si>
  <si>
    <t>H</t>
  </si>
  <si>
    <r>
      <rPr>
        <b/>
        <u/>
        <sz val="11"/>
        <rFont val="Calibri"/>
        <family val="2"/>
        <scheme val="minor"/>
      </rPr>
      <t xml:space="preserve">Project Launch </t>
    </r>
    <r>
      <rPr>
        <sz val="11"/>
        <rFont val="Calibri"/>
        <family val="2"/>
        <scheme val="minor"/>
      </rPr>
      <t xml:space="preserve"> - costs associated with project launch (flyers, posters etc)</t>
    </r>
  </si>
  <si>
    <t>Landscape Architect Fees to tender and contract manage the capital works</t>
  </si>
  <si>
    <t>Staghills Play Area</t>
  </si>
  <si>
    <t>A4</t>
  </si>
  <si>
    <r>
      <rPr>
        <b/>
        <u/>
        <sz val="11"/>
        <rFont val="Calibri"/>
        <family val="2"/>
        <scheme val="minor"/>
      </rPr>
      <t xml:space="preserve">Stump removal </t>
    </r>
    <r>
      <rPr>
        <sz val="11"/>
        <rFont val="Calibri"/>
        <family val="2"/>
        <scheme val="minor"/>
      </rPr>
      <t xml:space="preserve">- carry out work to remove remaining tree stumps on site to a depth of approx. 500mm below ground level. Arisings to be taken from site. </t>
    </r>
  </si>
  <si>
    <t>__</t>
  </si>
  <si>
    <t>existing toddler slide unit</t>
  </si>
  <si>
    <r>
      <rPr>
        <b/>
        <u/>
        <sz val="11"/>
        <rFont val="Calibri"/>
        <family val="2"/>
        <scheme val="minor"/>
      </rPr>
      <t xml:space="preserve">Removal of existing play equipment </t>
    </r>
    <r>
      <rPr>
        <sz val="11"/>
        <rFont val="Calibri"/>
        <family val="2"/>
        <scheme val="minor"/>
      </rPr>
      <t>- remove existing steel play equipment from play area and take from site for recycling:</t>
    </r>
  </si>
  <si>
    <t>existing junior flat swing unit</t>
  </si>
  <si>
    <t>existing ball game (single post)</t>
  </si>
  <si>
    <r>
      <rPr>
        <b/>
        <u/>
        <sz val="11"/>
        <rFont val="Calibri"/>
        <family val="2"/>
        <scheme val="minor"/>
      </rPr>
      <t>Existing surfacing</t>
    </r>
    <r>
      <rPr>
        <sz val="11"/>
        <rFont val="Calibri"/>
        <family val="2"/>
        <scheme val="minor"/>
      </rPr>
      <t xml:space="preserve"> - remove existing surfacing and edging and take arisings from site. Excavate to a depth of approx. 250mm. </t>
    </r>
  </si>
  <si>
    <t xml:space="preserve">c </t>
  </si>
  <si>
    <t>A5</t>
  </si>
  <si>
    <t>A6</t>
  </si>
  <si>
    <t>A7</t>
  </si>
  <si>
    <t>B Play Area</t>
  </si>
  <si>
    <r>
      <rPr>
        <b/>
        <u/>
        <sz val="11"/>
        <color theme="1"/>
        <rFont val="Calibri"/>
        <family val="2"/>
        <scheme val="minor"/>
      </rPr>
      <t xml:space="preserve">Fencing </t>
    </r>
    <r>
      <rPr>
        <sz val="11"/>
        <color theme="1"/>
        <rFont val="Calibri"/>
        <family val="2"/>
        <scheme val="minor"/>
      </rPr>
      <t>- supply and install flat top fencing around play area to EN1176 standards for play. Colour TBC</t>
    </r>
  </si>
  <si>
    <r>
      <rPr>
        <b/>
        <u/>
        <sz val="11"/>
        <rFont val="Calibri"/>
        <family val="2"/>
        <scheme val="minor"/>
      </rPr>
      <t>Pedestrian gates</t>
    </r>
    <r>
      <rPr>
        <sz val="11"/>
        <rFont val="Calibri"/>
        <family val="2"/>
        <scheme val="minor"/>
      </rPr>
      <t xml:space="preserve"> - supply and install self closing gate to match railings. </t>
    </r>
  </si>
  <si>
    <r>
      <rPr>
        <b/>
        <u/>
        <sz val="11"/>
        <rFont val="Calibri"/>
        <family val="2"/>
        <scheme val="minor"/>
      </rPr>
      <t xml:space="preserve">Vehicular gate </t>
    </r>
    <r>
      <rPr>
        <sz val="11"/>
        <rFont val="Calibri"/>
        <family val="2"/>
        <scheme val="minor"/>
      </rPr>
      <t>- supply and install double leaf vehicular gate with sliding bolt which can be locked and with drop bolts into the ground</t>
    </r>
  </si>
  <si>
    <r>
      <rPr>
        <b/>
        <u/>
        <sz val="11"/>
        <rFont val="Calibri"/>
        <family val="2"/>
        <scheme val="minor"/>
      </rPr>
      <t xml:space="preserve">Earthworks </t>
    </r>
    <r>
      <rPr>
        <sz val="11"/>
        <rFont val="Calibri"/>
        <family val="2"/>
        <scheme val="minor"/>
      </rPr>
      <t xml:space="preserve">-  carry out earthworks to create level space for play area. Arisings to be used on site to create earth mounds. Approximate height difference from north to south of site - 700mm. </t>
    </r>
  </si>
  <si>
    <r>
      <rPr>
        <b/>
        <u/>
        <sz val="11"/>
        <rFont val="Calibri"/>
        <family val="2"/>
        <scheme val="minor"/>
      </rPr>
      <t>Litter bins</t>
    </r>
    <r>
      <rPr>
        <sz val="11"/>
        <rFont val="Calibri"/>
        <family val="2"/>
        <scheme val="minor"/>
      </rPr>
      <t xml:space="preserve"> - reinstall existing litter bin within new play area. Include for excavations and concrete </t>
    </r>
  </si>
  <si>
    <r>
      <rPr>
        <b/>
        <u/>
        <sz val="11"/>
        <rFont val="Calibri"/>
        <family val="2"/>
        <scheme val="minor"/>
      </rPr>
      <t xml:space="preserve">Picnic tables </t>
    </r>
    <r>
      <rPr>
        <sz val="11"/>
        <rFont val="Calibri"/>
        <family val="2"/>
        <scheme val="minor"/>
      </rPr>
      <t xml:space="preserve">- supply and install galvanised and powder coated steel picnic tables to new play area. Include for creating concrete pad beneath surfacing and installing picnic table on top with bolts and resin. </t>
    </r>
  </si>
  <si>
    <r>
      <rPr>
        <b/>
        <u/>
        <sz val="11"/>
        <rFont val="Calibri"/>
        <family val="2"/>
        <scheme val="minor"/>
      </rPr>
      <t xml:space="preserve">Seats </t>
    </r>
    <r>
      <rPr>
        <sz val="11"/>
        <rFont val="Calibri"/>
        <family val="2"/>
        <scheme val="minor"/>
      </rPr>
      <t xml:space="preserve">- supply and install galvanised and powder coated steel seats with back rest and arms to play area.  Include for creating concrete pad beneath surfacing and installing seats on top with bolts and resin. </t>
    </r>
  </si>
  <si>
    <r>
      <rPr>
        <b/>
        <u/>
        <sz val="11"/>
        <rFont val="Calibri"/>
        <family val="2"/>
        <scheme val="minor"/>
      </rPr>
      <t xml:space="preserve">Excavations </t>
    </r>
    <r>
      <rPr>
        <sz val="11"/>
        <rFont val="Calibri"/>
        <family val="2"/>
        <scheme val="minor"/>
      </rPr>
      <t>- excavate to depth of approx. 150mm and width of 1.8m to create base for track and use arisings on site in earth mounds</t>
    </r>
  </si>
  <si>
    <r>
      <rPr>
        <b/>
        <u/>
        <sz val="11"/>
        <rFont val="Calibri"/>
        <family val="2"/>
        <scheme val="minor"/>
      </rPr>
      <t>Base for surfacing</t>
    </r>
    <r>
      <rPr>
        <sz val="11"/>
        <rFont val="Calibri"/>
        <family val="2"/>
        <scheme val="minor"/>
      </rPr>
      <t xml:space="preserve"> - supply and lay geotextile membrane, 150mm mot type 1 at width of 1.8m to create base for path</t>
    </r>
  </si>
  <si>
    <r>
      <rPr>
        <b/>
        <u/>
        <sz val="11"/>
        <rFont val="Calibri"/>
        <family val="2"/>
        <scheme val="minor"/>
      </rPr>
      <t xml:space="preserve">Concrete edging </t>
    </r>
    <r>
      <rPr>
        <sz val="11"/>
        <rFont val="Calibri"/>
        <family val="2"/>
        <scheme val="minor"/>
      </rPr>
      <t xml:space="preserve">- supply and install concrete pin kerb edging to each side of track. Edge to be 50x150mm with concrete bedding and haunching. </t>
    </r>
  </si>
  <si>
    <r>
      <rPr>
        <b/>
        <u/>
        <sz val="11"/>
        <rFont val="Calibri"/>
        <family val="2"/>
        <scheme val="minor"/>
      </rPr>
      <t xml:space="preserve">Line markings </t>
    </r>
    <r>
      <rPr>
        <sz val="11"/>
        <rFont val="Calibri"/>
        <family val="2"/>
        <scheme val="minor"/>
      </rPr>
      <t xml:space="preserve">- supply and install thermoplastic  line markings to new track to form highway style road with central white line, stop lines and crossing points. </t>
    </r>
  </si>
  <si>
    <t>E Softworks</t>
  </si>
  <si>
    <r>
      <rPr>
        <b/>
        <u/>
        <sz val="11"/>
        <rFont val="Calibri"/>
        <family val="2"/>
        <scheme val="minor"/>
      </rPr>
      <t xml:space="preserve">Existing trees </t>
    </r>
    <r>
      <rPr>
        <sz val="11"/>
        <rFont val="Calibri"/>
        <family val="2"/>
        <scheme val="minor"/>
      </rPr>
      <t xml:space="preserve"> - relocate existing heavy standard size trees to new location (to be confirmed). Include for protecting roots, digging new tree pit (approx. 1x1x1m) and supplying new topsoil to backfill the tree pit (50:50 mix with existing soil). </t>
    </r>
  </si>
  <si>
    <r>
      <rPr>
        <b/>
        <u/>
        <sz val="11"/>
        <rFont val="Calibri"/>
        <family val="2"/>
        <scheme val="minor"/>
      </rPr>
      <t xml:space="preserve">Topsoil  </t>
    </r>
    <r>
      <rPr>
        <sz val="11"/>
        <rFont val="Calibri"/>
        <family val="2"/>
        <scheme val="minor"/>
      </rPr>
      <t>- supply and lay amenity grade topsoil to make good areas of disturbed ground.</t>
    </r>
  </si>
  <si>
    <r>
      <rPr>
        <b/>
        <u/>
        <sz val="11"/>
        <rFont val="Calibri"/>
        <family val="2"/>
        <scheme val="minor"/>
      </rPr>
      <t>Bulbs</t>
    </r>
    <r>
      <rPr>
        <sz val="11"/>
        <rFont val="Calibri"/>
        <family val="2"/>
        <scheme val="minor"/>
      </rPr>
      <t xml:space="preserve"> - supply and plant spring bulbs beneath mature trees  in play area. To be shade tolerant species such as snowdrops and bluebells. </t>
    </r>
  </si>
  <si>
    <r>
      <rPr>
        <b/>
        <u/>
        <sz val="11"/>
        <rFont val="Calibri"/>
        <family val="2"/>
        <scheme val="minor"/>
      </rPr>
      <t xml:space="preserve">Base for play area </t>
    </r>
    <r>
      <rPr>
        <sz val="11"/>
        <rFont val="Calibri"/>
        <family val="2"/>
        <scheme val="minor"/>
      </rPr>
      <t xml:space="preserve">- supply and lay geotextile membrane and 150mm mot type 1 and 50mm depth of 10mm clean stone to create base for play area surfacing. </t>
    </r>
  </si>
  <si>
    <r>
      <rPr>
        <b/>
        <u/>
        <sz val="11"/>
        <rFont val="Calibri"/>
        <family val="2"/>
        <scheme val="minor"/>
      </rPr>
      <t>Play surfacing</t>
    </r>
    <r>
      <rPr>
        <sz val="11"/>
        <rFont val="Calibri"/>
        <family val="2"/>
        <scheme val="minor"/>
      </rPr>
      <t xml:space="preserve"> - supply and lay coloured sand filled carpet to create surface for play area and top with sand as per manufacturers instructions</t>
    </r>
  </si>
  <si>
    <r>
      <rPr>
        <b/>
        <u/>
        <sz val="11"/>
        <color theme="1"/>
        <rFont val="Calibri"/>
        <family val="2"/>
        <scheme val="minor"/>
      </rPr>
      <t>Timber edging</t>
    </r>
    <r>
      <rPr>
        <sz val="11"/>
        <color theme="1"/>
        <rFont val="Calibri"/>
        <family val="2"/>
        <scheme val="minor"/>
      </rPr>
      <t xml:space="preserve"> - supply and install timber edging (25x38mm) around all play area edges areas  to allow carpet  to be secured. Include for 12mm timber spacers between this edge and newly installed concrete edge.</t>
    </r>
  </si>
  <si>
    <r>
      <rPr>
        <b/>
        <u/>
        <sz val="11"/>
        <rFont val="Calibri"/>
        <family val="2"/>
        <scheme val="minor"/>
      </rPr>
      <t>Installation of play equipment</t>
    </r>
    <r>
      <rPr>
        <sz val="11"/>
        <rFont val="Calibri"/>
        <family val="2"/>
        <scheme val="minor"/>
      </rPr>
      <t xml:space="preserve"> - install all play equipment as per manufacturers instructions</t>
    </r>
  </si>
  <si>
    <t>B12</t>
  </si>
  <si>
    <r>
      <rPr>
        <b/>
        <u/>
        <sz val="11"/>
        <rFont val="Calibri"/>
        <family val="2"/>
        <scheme val="minor"/>
      </rPr>
      <t>Earthworks</t>
    </r>
    <r>
      <rPr>
        <sz val="11"/>
        <rFont val="Calibri"/>
        <family val="2"/>
        <scheme val="minor"/>
      </rPr>
      <t xml:space="preserve"> - use excavated material to backfill up to path edges and around play area, cover existing concrete pad and create earth mounds around the site as directed</t>
    </r>
  </si>
  <si>
    <r>
      <rPr>
        <b/>
        <u/>
        <sz val="11"/>
        <rFont val="Calibri"/>
        <family val="2"/>
        <scheme val="minor"/>
      </rPr>
      <t>Concrete pad</t>
    </r>
    <r>
      <rPr>
        <sz val="11"/>
        <rFont val="Calibri"/>
        <family val="2"/>
        <scheme val="minor"/>
      </rPr>
      <t xml:space="preserve"> - puncture holes in remains of concrete pad through full depth of concrete to allow it to be covered with soil at a later date</t>
    </r>
  </si>
  <si>
    <r>
      <rPr>
        <b/>
        <u/>
        <sz val="11"/>
        <rFont val="Calibri"/>
        <family val="2"/>
        <scheme val="minor"/>
      </rPr>
      <t xml:space="preserve">ROSPA inspection </t>
    </r>
    <r>
      <rPr>
        <sz val="11"/>
        <rFont val="Calibri"/>
        <family val="2"/>
        <scheme val="minor"/>
      </rPr>
      <t>- external consultant to carry out inspection of completed play area and provide report to client</t>
    </r>
  </si>
  <si>
    <t>B13</t>
  </si>
  <si>
    <t>B14</t>
  </si>
  <si>
    <t>B15</t>
  </si>
  <si>
    <t>B16</t>
  </si>
  <si>
    <r>
      <rPr>
        <b/>
        <u/>
        <sz val="11"/>
        <rFont val="Calibri"/>
        <family val="2"/>
        <scheme val="minor"/>
      </rPr>
      <t xml:space="preserve">Grass seed </t>
    </r>
    <r>
      <rPr>
        <sz val="11"/>
        <rFont val="Calibri"/>
        <family val="2"/>
        <scheme val="minor"/>
      </rPr>
      <t xml:space="preserve"> - supply and sow shade and damp tolerant grass seed to make good areas of land disturbed by works and newly created mounds</t>
    </r>
  </si>
  <si>
    <t>secured</t>
  </si>
  <si>
    <t>Lancashire Environmental Fund</t>
  </si>
  <si>
    <r>
      <rPr>
        <b/>
        <u/>
        <sz val="11"/>
        <color theme="1"/>
        <rFont val="Calibri"/>
        <family val="2"/>
        <scheme val="minor"/>
      </rPr>
      <t xml:space="preserve">Linear soakaway </t>
    </r>
    <r>
      <rPr>
        <sz val="11"/>
        <color theme="1"/>
        <rFont val="Calibri"/>
        <family val="2"/>
        <scheme val="minor"/>
      </rPr>
      <t xml:space="preserve">- excavate ditch and backfill with geotextile and clean stone to create linear soakaway around play area. </t>
    </r>
  </si>
  <si>
    <r>
      <rPr>
        <b/>
        <u/>
        <sz val="11"/>
        <color theme="1"/>
        <rFont val="Calibri"/>
        <family val="2"/>
        <scheme val="minor"/>
      </rPr>
      <t>Main drain</t>
    </r>
    <r>
      <rPr>
        <sz val="11"/>
        <color theme="1"/>
        <rFont val="Calibri"/>
        <family val="2"/>
        <scheme val="minor"/>
      </rPr>
      <t xml:space="preserve"> - supply and install 150mm piped drain with clean stone backfill around edge of play area and make connection to inspection chamber. </t>
    </r>
  </si>
  <si>
    <r>
      <rPr>
        <b/>
        <u/>
        <sz val="11"/>
        <rFont val="Calibri"/>
        <family val="2"/>
        <scheme val="minor"/>
      </rPr>
      <t>Watering</t>
    </r>
    <r>
      <rPr>
        <sz val="11"/>
        <rFont val="Calibri"/>
        <family val="2"/>
        <scheme val="minor"/>
      </rPr>
      <t xml:space="preserve"> - carry out watering of seed and trees until established if necessary</t>
    </r>
  </si>
  <si>
    <t>Local Council funding</t>
  </si>
  <si>
    <r>
      <rPr>
        <b/>
        <u/>
        <sz val="11"/>
        <rFont val="Calibri"/>
        <family val="2"/>
        <scheme val="minor"/>
      </rPr>
      <t>Drainage layer for play area</t>
    </r>
    <r>
      <rPr>
        <sz val="11"/>
        <rFont val="Calibri"/>
        <family val="2"/>
        <scheme val="minor"/>
      </rPr>
      <t xml:space="preserve"> - supply and lay geotextile membrane and 100mm of 40mm clean stone to create drainage layer. </t>
    </r>
  </si>
  <si>
    <t xml:space="preserve">Potential CTP to funders </t>
  </si>
  <si>
    <t>C Cycle track, Paths and Hard Surfacing</t>
  </si>
  <si>
    <t>C7</t>
  </si>
  <si>
    <r>
      <rPr>
        <b/>
        <u/>
        <sz val="11"/>
        <rFont val="Calibri"/>
        <family val="2"/>
        <scheme val="minor"/>
      </rPr>
      <t xml:space="preserve">Removal of litter bin </t>
    </r>
    <r>
      <rPr>
        <sz val="11"/>
        <rFont val="Calibri"/>
        <family val="2"/>
        <scheme val="minor"/>
      </rPr>
      <t>- carefully take out the existing litter bin and retain securely for reuse at a later date in the scheme</t>
    </r>
  </si>
  <si>
    <r>
      <rPr>
        <b/>
        <u/>
        <sz val="11"/>
        <rFont val="Calibri"/>
        <family val="2"/>
        <scheme val="minor"/>
      </rPr>
      <t xml:space="preserve">Signage </t>
    </r>
    <r>
      <rPr>
        <sz val="11"/>
        <rFont val="Calibri"/>
        <family val="2"/>
        <scheme val="minor"/>
      </rPr>
      <t>- installation of signage on Staghills Road to direct visitors to the play area</t>
    </r>
  </si>
  <si>
    <t>B17</t>
  </si>
  <si>
    <t>Section 106</t>
  </si>
  <si>
    <r>
      <rPr>
        <b/>
        <u/>
        <sz val="11"/>
        <rFont val="Calibri"/>
        <family val="2"/>
        <scheme val="minor"/>
      </rPr>
      <t xml:space="preserve">Tree works </t>
    </r>
    <r>
      <rPr>
        <sz val="11"/>
        <rFont val="Calibri"/>
        <family val="2"/>
        <scheme val="minor"/>
      </rPr>
      <t xml:space="preserve">- carry out felling of one large mature sycamore tree from play area. To be carried out sectionally; stump cut up and positioned to create informal seating and other branches/arisings taken from site. </t>
    </r>
  </si>
  <si>
    <r>
      <rPr>
        <b/>
        <u/>
        <sz val="11"/>
        <rFont val="Calibri"/>
        <family val="2"/>
        <scheme val="minor"/>
      </rPr>
      <t>Excavations for play surfacing</t>
    </r>
    <r>
      <rPr>
        <sz val="11"/>
        <rFont val="Calibri"/>
        <family val="2"/>
        <scheme val="minor"/>
      </rPr>
      <t xml:space="preserve"> - excavate to a depth of 150mm for play area and use arisings on site in mound creation. </t>
    </r>
  </si>
  <si>
    <r>
      <rPr>
        <b/>
        <u/>
        <sz val="11"/>
        <rFont val="Calibri"/>
        <family val="2"/>
        <scheme val="minor"/>
      </rPr>
      <t>Play surfacing details</t>
    </r>
    <r>
      <rPr>
        <sz val="11"/>
        <rFont val="Calibri"/>
        <family val="2"/>
        <scheme val="minor"/>
      </rPr>
      <t xml:space="preserve"> - supply and install decorative/informal play elements into sand filled carpet such as hopscotch</t>
    </r>
  </si>
  <si>
    <t>B18</t>
  </si>
  <si>
    <t>C8</t>
  </si>
  <si>
    <t>C9</t>
  </si>
  <si>
    <t>C10</t>
  </si>
  <si>
    <r>
      <rPr>
        <b/>
        <u/>
        <sz val="11"/>
        <rFont val="Calibri"/>
        <family val="2"/>
        <scheme val="minor"/>
      </rPr>
      <t>Existing path</t>
    </r>
    <r>
      <rPr>
        <sz val="11"/>
        <rFont val="Calibri"/>
        <family val="2"/>
        <scheme val="minor"/>
      </rPr>
      <t xml:space="preserve"> - scarify/regulate surface of existing path between Staghills Road and Rectory Close to a depth of 25mm and take arisings from site</t>
    </r>
  </si>
  <si>
    <r>
      <rPr>
        <b/>
        <u/>
        <sz val="11"/>
        <rFont val="Calibri"/>
        <family val="2"/>
        <scheme val="minor"/>
      </rPr>
      <t>Excavate</t>
    </r>
    <r>
      <rPr>
        <sz val="11"/>
        <rFont val="Calibri"/>
        <family val="2"/>
        <scheme val="minor"/>
      </rPr>
      <t xml:space="preserve"> - to a depth of 175mm to widen existing path from approx. 1.2m to 1.5m</t>
    </r>
  </si>
  <si>
    <r>
      <rPr>
        <b/>
        <u/>
        <sz val="11"/>
        <rFont val="Calibri"/>
        <family val="2"/>
        <scheme val="minor"/>
      </rPr>
      <t xml:space="preserve">Concrete edging </t>
    </r>
    <r>
      <rPr>
        <sz val="11"/>
        <rFont val="Calibri"/>
        <family val="2"/>
        <scheme val="minor"/>
      </rPr>
      <t xml:space="preserve">- supply and install concrete pin kerb edging to each side of existing path. Edge to be 50x150mm with concrete bedding and haunching. </t>
    </r>
  </si>
  <si>
    <r>
      <rPr>
        <b/>
        <u/>
        <sz val="11"/>
        <rFont val="Calibri"/>
        <family val="2"/>
        <scheme val="minor"/>
      </rPr>
      <t xml:space="preserve">Base prep </t>
    </r>
    <r>
      <rPr>
        <b/>
        <sz val="11"/>
        <rFont val="Calibri"/>
        <family val="2"/>
        <scheme val="minor"/>
      </rPr>
      <t xml:space="preserve">- </t>
    </r>
    <r>
      <rPr>
        <sz val="11"/>
        <rFont val="Calibri"/>
        <family val="2"/>
        <scheme val="minor"/>
      </rPr>
      <t xml:space="preserve">supply and lay geotextile membrane and 150mm depth mot type 1 for widened section of path </t>
    </r>
  </si>
  <si>
    <r>
      <rPr>
        <b/>
        <u/>
        <sz val="11"/>
        <rFont val="Calibri"/>
        <family val="2"/>
        <scheme val="minor"/>
      </rPr>
      <t>Resurface</t>
    </r>
    <r>
      <rPr>
        <sz val="11"/>
        <rFont val="Calibri"/>
        <family val="2"/>
        <scheme val="minor"/>
      </rPr>
      <t xml:space="preserve"> - supply materials and resurface the existing path with 25mm depth macadam surface course to make good. </t>
    </r>
  </si>
  <si>
    <r>
      <rPr>
        <b/>
        <u/>
        <sz val="11"/>
        <rFont val="Calibri"/>
        <family val="2"/>
        <scheme val="minor"/>
      </rPr>
      <t xml:space="preserve">Play area signage </t>
    </r>
    <r>
      <rPr>
        <sz val="11"/>
        <rFont val="Calibri"/>
        <family val="2"/>
        <scheme val="minor"/>
      </rPr>
      <t>- RBC to supply and install 'official' play area signage with standard playground rules and regulations regarding dogs to play area</t>
    </r>
  </si>
  <si>
    <r>
      <rPr>
        <b/>
        <u/>
        <sz val="11"/>
        <rFont val="Calibri"/>
        <family val="2"/>
        <scheme val="minor"/>
      </rPr>
      <t xml:space="preserve">Other signs </t>
    </r>
    <r>
      <rPr>
        <sz val="11"/>
        <rFont val="Calibri"/>
        <family val="2"/>
        <scheme val="minor"/>
      </rPr>
      <t>- A4 size signs to be installed to railings of play area re dogs and a thank you plaque to funders and partners</t>
    </r>
  </si>
  <si>
    <t>B19</t>
  </si>
  <si>
    <t>F</t>
  </si>
  <si>
    <t>Planning fees and cost of time to submit application</t>
  </si>
  <si>
    <t>Planting event - to be arranged by group with bulbs supplied by contractors. To be supported by Proffitts</t>
  </si>
  <si>
    <r>
      <rPr>
        <b/>
        <u/>
        <sz val="11"/>
        <rFont val="Calibri"/>
        <family val="2"/>
        <scheme val="minor"/>
      </rPr>
      <t>Play equipment</t>
    </r>
    <r>
      <rPr>
        <sz val="11"/>
        <rFont val="Calibri"/>
        <family val="2"/>
        <scheme val="minor"/>
      </rPr>
      <t xml:space="preserve"> - supply of a range of play equipment to play area including roundabout, swings, springies, climbing frame (incorporating climbing wall) and see saw. Exact equipment to be determined through tender process and consultation</t>
    </r>
  </si>
  <si>
    <t>B20</t>
  </si>
  <si>
    <r>
      <rPr>
        <b/>
        <u/>
        <sz val="11"/>
        <rFont val="Calibri"/>
        <family val="2"/>
        <scheme val="minor"/>
      </rPr>
      <t xml:space="preserve">Outdoor gym </t>
    </r>
    <r>
      <rPr>
        <sz val="11"/>
        <rFont val="Calibri"/>
        <family val="2"/>
        <scheme val="minor"/>
      </rPr>
      <t xml:space="preserve">- supply and install adult outdoor gym equipment with grass mat surfacing to site. </t>
    </r>
  </si>
  <si>
    <t>LCC</t>
  </si>
  <si>
    <t xml:space="preserve">Cost Estimate February 2019 PHASED </t>
  </si>
  <si>
    <t>B21</t>
  </si>
  <si>
    <r>
      <rPr>
        <b/>
        <u/>
        <sz val="11"/>
        <rFont val="Calibri"/>
        <family val="2"/>
        <scheme val="minor"/>
      </rPr>
      <t xml:space="preserve">Grass mat surfacing (PROV QTY) </t>
    </r>
    <r>
      <rPr>
        <sz val="11"/>
        <rFont val="Calibri"/>
        <family val="2"/>
        <scheme val="minor"/>
      </rPr>
      <t>- supply and install grass mat surfacing beneath outdoor gym equipment</t>
    </r>
  </si>
  <si>
    <t>Phase 2 BIKE TRACK</t>
  </si>
  <si>
    <t>Phase 3 OUTDOOR GYM</t>
  </si>
  <si>
    <t>Phase 1 PLAY AREA</t>
  </si>
  <si>
    <t xml:space="preserve">coop funding </t>
  </si>
  <si>
    <t>Awards for All</t>
  </si>
  <si>
    <t>subtotal</t>
  </si>
  <si>
    <t>Potential funding sources for Phase 1</t>
  </si>
  <si>
    <t xml:space="preserve">Healthy Streets/Living Streets?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</si>
</sst>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color theme="1"/>
      <name val="Calibri"/>
      <family val="2"/>
      <scheme val="minor"/>
    </font>
    <font>
      <sz val="11"/>
      <color theme="1"/>
      <name val="Calibri"/>
      <family val="2"/>
    </font>
    <font>
      <b/>
      <u/>
      <sz val="11"/>
      <name val="Calibri"/>
      <family val="2"/>
      <scheme val="minor"/>
    </font>
    <font>
      <b/>
      <sz val="11"/>
      <color rgb="FFFF0000"/>
      <name val="Calibri"/>
      <family val="2"/>
      <scheme val="minor"/>
    </font>
    <font>
      <sz val="1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Alignment="1">
      <alignment vertical="center"/>
    </xf>
    <xf numFmtId="164" fontId="0" fillId="0" borderId="0" xfId="0" applyNumberFormat="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Border="1" applyAlignment="1">
      <alignment vertical="center"/>
    </xf>
    <xf numFmtId="164" fontId="0" fillId="0" borderId="0" xfId="0" applyNumberFormat="1" applyFont="1" applyBorder="1" applyAlignment="1">
      <alignment vertical="center"/>
    </xf>
    <xf numFmtId="0" fontId="2"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center" vertical="center"/>
    </xf>
    <xf numFmtId="164" fontId="0" fillId="2" borderId="1" xfId="0" applyNumberFormat="1" applyFont="1" applyFill="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164" fontId="0" fillId="0" borderId="2" xfId="0" applyNumberFormat="1" applyFont="1" applyFill="1" applyBorder="1" applyAlignment="1">
      <alignment horizontal="center" vertical="center"/>
    </xf>
    <xf numFmtId="0" fontId="1" fillId="0" borderId="0"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3" fillId="0" borderId="0" xfId="0" applyFont="1" applyBorder="1" applyAlignment="1">
      <alignment vertical="center" wrapText="1"/>
    </xf>
    <xf numFmtId="0" fontId="2" fillId="0" borderId="1" xfId="0" applyFont="1" applyFill="1" applyBorder="1" applyAlignment="1">
      <alignment vertical="center"/>
    </xf>
    <xf numFmtId="0" fontId="0" fillId="0" borderId="1"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3" fillId="0" borderId="1" xfId="0" applyFont="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left" vertical="center"/>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164" fontId="0" fillId="0" borderId="0" xfId="0" applyNumberFormat="1" applyAlignment="1">
      <alignment horizontal="center" vertical="center" wrapText="1"/>
    </xf>
    <xf numFmtId="0" fontId="3" fillId="0" borderId="1" xfId="0" applyFont="1" applyFill="1" applyBorder="1" applyAlignment="1">
      <alignment vertical="center" wrapText="1"/>
    </xf>
    <xf numFmtId="164" fontId="0" fillId="0" borderId="1" xfId="0" applyNumberForma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xf>
    <xf numFmtId="164" fontId="0" fillId="0" borderId="1" xfId="0" applyNumberForma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165" fontId="0" fillId="0" borderId="1" xfId="0" applyNumberFormat="1" applyFont="1" applyBorder="1" applyAlignment="1">
      <alignment horizontal="center"/>
    </xf>
    <xf numFmtId="0" fontId="0" fillId="0" borderId="1" xfId="0" applyFont="1" applyBorder="1" applyAlignment="1">
      <alignment horizontal="center"/>
    </xf>
    <xf numFmtId="0" fontId="3" fillId="0" borderId="1" xfId="0" applyFont="1" applyBorder="1" applyAlignment="1">
      <alignment horizontal="center"/>
    </xf>
    <xf numFmtId="0" fontId="2" fillId="3" borderId="1" xfId="0" applyFont="1" applyFill="1" applyBorder="1" applyAlignment="1">
      <alignment horizontal="center"/>
    </xf>
    <xf numFmtId="0" fontId="0" fillId="3" borderId="1" xfId="0" applyFont="1" applyFill="1" applyBorder="1" applyAlignment="1">
      <alignment horizontal="center" vertical="center"/>
    </xf>
    <xf numFmtId="164" fontId="0" fillId="3" borderId="1" xfId="0" applyNumberFormat="1" applyFont="1" applyFill="1" applyBorder="1" applyAlignment="1">
      <alignment horizontal="center" vertical="center"/>
    </xf>
    <xf numFmtId="165" fontId="0" fillId="3" borderId="1" xfId="0" applyNumberFormat="1" applyFont="1" applyFill="1" applyBorder="1" applyAlignment="1">
      <alignment horizontal="center"/>
    </xf>
    <xf numFmtId="164" fontId="0" fillId="0" borderId="2"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wrapText="1"/>
    </xf>
    <xf numFmtId="164" fontId="0" fillId="0" borderId="0" xfId="0" applyNumberFormat="1" applyAlignment="1">
      <alignment horizontal="center" vertical="center"/>
    </xf>
    <xf numFmtId="164" fontId="0" fillId="0" borderId="1" xfId="0" applyNumberFormat="1" applyBorder="1" applyAlignment="1">
      <alignment horizontal="center" vertical="center"/>
    </xf>
    <xf numFmtId="0" fontId="0" fillId="4" borderId="1" xfId="0" applyFont="1" applyFill="1" applyBorder="1" applyAlignment="1">
      <alignment horizontal="center" vertical="center"/>
    </xf>
    <xf numFmtId="0" fontId="2" fillId="4" borderId="1" xfId="0" applyFont="1" applyFill="1" applyBorder="1" applyAlignment="1">
      <alignment horizontal="right" vertical="center" wrapText="1"/>
    </xf>
    <xf numFmtId="164" fontId="0"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7"/>
  <sheetViews>
    <sheetView tabSelected="1" topLeftCell="A67" zoomScaleNormal="100" workbookViewId="0">
      <selection activeCell="A72" sqref="A72"/>
    </sheetView>
  </sheetViews>
  <sheetFormatPr defaultRowHeight="15" x14ac:dyDescent="0.25"/>
  <cols>
    <col min="1" max="1" width="5.28515625" style="1" customWidth="1"/>
    <col min="2" max="2" width="57.140625" style="1" customWidth="1"/>
    <col min="3" max="3" width="6" style="1" customWidth="1"/>
    <col min="4" max="4" width="8.42578125" style="1" customWidth="1"/>
    <col min="5" max="5" width="10.85546875" style="2" customWidth="1"/>
    <col min="6" max="6" width="12.5703125" style="2" customWidth="1"/>
    <col min="7" max="7" width="11" style="46" customWidth="1"/>
    <col min="8" max="9" width="14.5703125" style="68" customWidth="1"/>
    <col min="10" max="10" width="16.7109375" style="68" customWidth="1"/>
  </cols>
  <sheetData>
    <row r="1" spans="1:10" x14ac:dyDescent="0.25">
      <c r="A1" s="25" t="s">
        <v>79</v>
      </c>
      <c r="B1" s="8"/>
      <c r="C1" s="8"/>
      <c r="D1" s="8"/>
      <c r="E1" s="9"/>
      <c r="F1" s="9"/>
    </row>
    <row r="2" spans="1:10" x14ac:dyDescent="0.25">
      <c r="A2" s="25" t="s">
        <v>157</v>
      </c>
      <c r="B2" s="8"/>
      <c r="C2" s="8"/>
      <c r="D2" s="8"/>
      <c r="E2" s="9"/>
      <c r="F2" s="9"/>
    </row>
    <row r="3" spans="1:10" ht="32.25" customHeight="1" x14ac:dyDescent="0.25">
      <c r="A3" s="10" t="s">
        <v>18</v>
      </c>
      <c r="B3" s="11"/>
      <c r="C3" s="12"/>
      <c r="D3" s="12"/>
      <c r="E3" s="13"/>
      <c r="F3" s="6" t="s">
        <v>49</v>
      </c>
      <c r="G3" s="49" t="s">
        <v>51</v>
      </c>
      <c r="H3" s="49" t="s">
        <v>162</v>
      </c>
      <c r="I3" s="49" t="s">
        <v>160</v>
      </c>
      <c r="J3" s="49" t="s">
        <v>161</v>
      </c>
    </row>
    <row r="4" spans="1:10" x14ac:dyDescent="0.25">
      <c r="A4" s="16" t="s">
        <v>8</v>
      </c>
      <c r="B4" s="15" t="s">
        <v>7</v>
      </c>
      <c r="C4" s="16" t="s">
        <v>6</v>
      </c>
      <c r="D4" s="16" t="s">
        <v>5</v>
      </c>
      <c r="E4" s="17" t="s">
        <v>4</v>
      </c>
      <c r="F4" s="17" t="s">
        <v>3</v>
      </c>
      <c r="G4" s="48" t="s">
        <v>3</v>
      </c>
      <c r="H4" s="48" t="s">
        <v>3</v>
      </c>
      <c r="I4" s="48" t="s">
        <v>3</v>
      </c>
      <c r="J4" s="48" t="s">
        <v>3</v>
      </c>
    </row>
    <row r="5" spans="1:10" ht="45" x14ac:dyDescent="0.25">
      <c r="A5" s="23" t="s">
        <v>9</v>
      </c>
      <c r="B5" s="22" t="s">
        <v>63</v>
      </c>
      <c r="C5" s="23">
        <v>1</v>
      </c>
      <c r="D5" s="23" t="s">
        <v>10</v>
      </c>
      <c r="E5" s="24">
        <v>5500</v>
      </c>
      <c r="F5" s="24">
        <f>SUM(C5*E5)</f>
        <v>5500</v>
      </c>
      <c r="G5" s="48"/>
      <c r="H5" s="69">
        <v>3000</v>
      </c>
      <c r="I5" s="69">
        <v>1500</v>
      </c>
      <c r="J5" s="69">
        <v>1000</v>
      </c>
    </row>
    <row r="6" spans="1:10" ht="30" x14ac:dyDescent="0.25">
      <c r="A6" s="23" t="s">
        <v>11</v>
      </c>
      <c r="B6" s="22" t="s">
        <v>131</v>
      </c>
      <c r="C6" s="23">
        <v>1</v>
      </c>
      <c r="D6" s="23" t="s">
        <v>14</v>
      </c>
      <c r="E6" s="17">
        <v>125</v>
      </c>
      <c r="F6" s="24">
        <f>SUM(C6*E6)</f>
        <v>125</v>
      </c>
      <c r="G6" s="48"/>
      <c r="H6" s="69">
        <f>SUM(C6*E6)</f>
        <v>125</v>
      </c>
      <c r="I6" s="69"/>
      <c r="J6" s="69"/>
    </row>
    <row r="7" spans="1:10" ht="45" x14ac:dyDescent="0.25">
      <c r="A7" s="23" t="s">
        <v>12</v>
      </c>
      <c r="B7" s="22" t="s">
        <v>84</v>
      </c>
      <c r="C7" s="23" t="s">
        <v>82</v>
      </c>
      <c r="D7" s="23" t="s">
        <v>82</v>
      </c>
      <c r="E7" s="65" t="s">
        <v>82</v>
      </c>
      <c r="F7" s="24"/>
      <c r="G7" s="48"/>
      <c r="H7" s="69"/>
      <c r="I7" s="69"/>
      <c r="J7" s="69"/>
    </row>
    <row r="8" spans="1:10" x14ac:dyDescent="0.25">
      <c r="A8" s="36" t="s">
        <v>33</v>
      </c>
      <c r="B8" s="22" t="s">
        <v>83</v>
      </c>
      <c r="C8" s="23">
        <v>1</v>
      </c>
      <c r="D8" s="23" t="s">
        <v>10</v>
      </c>
      <c r="E8" s="65">
        <v>150</v>
      </c>
      <c r="F8" s="24"/>
      <c r="G8" s="48">
        <f t="shared" ref="G8:G10" si="0">SUM(C8*E8)</f>
        <v>150</v>
      </c>
      <c r="H8" s="69">
        <f t="shared" ref="H8:H14" si="1">SUM(C8*E8)</f>
        <v>150</v>
      </c>
      <c r="I8" s="69"/>
      <c r="J8" s="69"/>
    </row>
    <row r="9" spans="1:10" x14ac:dyDescent="0.25">
      <c r="A9" s="36" t="s">
        <v>34</v>
      </c>
      <c r="B9" s="22" t="s">
        <v>85</v>
      </c>
      <c r="C9" s="23">
        <v>1</v>
      </c>
      <c r="D9" s="23" t="s">
        <v>10</v>
      </c>
      <c r="E9" s="65">
        <v>200</v>
      </c>
      <c r="F9" s="24"/>
      <c r="G9" s="48">
        <f t="shared" si="0"/>
        <v>200</v>
      </c>
      <c r="H9" s="69">
        <f t="shared" si="1"/>
        <v>200</v>
      </c>
      <c r="I9" s="69"/>
      <c r="J9" s="69"/>
    </row>
    <row r="10" spans="1:10" x14ac:dyDescent="0.25">
      <c r="A10" s="36" t="s">
        <v>88</v>
      </c>
      <c r="B10" s="22" t="s">
        <v>86</v>
      </c>
      <c r="C10" s="23">
        <v>1</v>
      </c>
      <c r="D10" s="23" t="s">
        <v>10</v>
      </c>
      <c r="E10" s="65">
        <v>100</v>
      </c>
      <c r="F10" s="24"/>
      <c r="G10" s="48">
        <f t="shared" si="0"/>
        <v>100</v>
      </c>
      <c r="H10" s="69">
        <f t="shared" si="1"/>
        <v>100</v>
      </c>
      <c r="I10" s="69"/>
      <c r="J10" s="69"/>
    </row>
    <row r="11" spans="1:10" ht="30" x14ac:dyDescent="0.25">
      <c r="A11" s="23" t="s">
        <v>80</v>
      </c>
      <c r="B11" s="22" t="s">
        <v>87</v>
      </c>
      <c r="C11" s="23">
        <v>58</v>
      </c>
      <c r="D11" s="23" t="s">
        <v>54</v>
      </c>
      <c r="E11" s="65">
        <v>10</v>
      </c>
      <c r="F11" s="24">
        <f t="shared" ref="F11:F12" si="2">SUM(C11*E11)</f>
        <v>580</v>
      </c>
      <c r="G11" s="48"/>
      <c r="H11" s="69">
        <f t="shared" si="1"/>
        <v>580</v>
      </c>
      <c r="I11" s="69"/>
      <c r="J11" s="69"/>
    </row>
    <row r="12" spans="1:10" ht="45" x14ac:dyDescent="0.25">
      <c r="A12" s="23" t="s">
        <v>89</v>
      </c>
      <c r="B12" s="22" t="s">
        <v>114</v>
      </c>
      <c r="C12" s="23">
        <v>1</v>
      </c>
      <c r="D12" s="23" t="s">
        <v>10</v>
      </c>
      <c r="E12" s="65">
        <v>150</v>
      </c>
      <c r="F12" s="24">
        <f t="shared" si="2"/>
        <v>150</v>
      </c>
      <c r="G12" s="48"/>
      <c r="H12" s="69">
        <f t="shared" si="1"/>
        <v>150</v>
      </c>
      <c r="I12" s="69"/>
      <c r="J12" s="69"/>
    </row>
    <row r="13" spans="1:10" ht="60" x14ac:dyDescent="0.25">
      <c r="A13" s="23" t="s">
        <v>90</v>
      </c>
      <c r="B13" s="22" t="s">
        <v>135</v>
      </c>
      <c r="C13" s="23">
        <v>1</v>
      </c>
      <c r="D13" s="23" t="s">
        <v>10</v>
      </c>
      <c r="E13" s="24">
        <v>750</v>
      </c>
      <c r="F13" s="24"/>
      <c r="G13" s="48">
        <f>SUM(C13*E13)</f>
        <v>750</v>
      </c>
      <c r="H13" s="69">
        <f t="shared" si="1"/>
        <v>750</v>
      </c>
      <c r="I13" s="69"/>
      <c r="J13" s="69"/>
    </row>
    <row r="14" spans="1:10" ht="45" x14ac:dyDescent="0.25">
      <c r="A14" s="23" t="s">
        <v>91</v>
      </c>
      <c r="B14" s="22" t="s">
        <v>81</v>
      </c>
      <c r="C14" s="23">
        <v>3</v>
      </c>
      <c r="D14" s="23" t="s">
        <v>14</v>
      </c>
      <c r="E14" s="24">
        <v>500</v>
      </c>
      <c r="F14" s="24"/>
      <c r="G14" s="48">
        <f>SUM(C14*E14)</f>
        <v>1500</v>
      </c>
      <c r="H14" s="69">
        <f t="shared" si="1"/>
        <v>1500</v>
      </c>
      <c r="I14" s="69"/>
      <c r="J14" s="69"/>
    </row>
    <row r="15" spans="1:10" x14ac:dyDescent="0.25">
      <c r="A15" s="3" t="s">
        <v>2</v>
      </c>
      <c r="B15" s="45"/>
      <c r="C15" s="52"/>
      <c r="D15" s="52"/>
      <c r="E15" s="6"/>
      <c r="F15" s="6">
        <f>SUM(F5:F14)</f>
        <v>6355</v>
      </c>
      <c r="G15" s="49">
        <f>SUM(G5:G14)</f>
        <v>2700</v>
      </c>
      <c r="H15" s="49">
        <f t="shared" ref="H15:J15" si="3">SUM(H5:H14)</f>
        <v>6555</v>
      </c>
      <c r="I15" s="49">
        <f t="shared" si="3"/>
        <v>1500</v>
      </c>
      <c r="J15" s="49">
        <f t="shared" si="3"/>
        <v>1000</v>
      </c>
    </row>
    <row r="16" spans="1:10" x14ac:dyDescent="0.25">
      <c r="A16" s="8"/>
      <c r="B16" s="19"/>
      <c r="C16" s="20"/>
      <c r="D16" s="20"/>
      <c r="E16" s="21"/>
      <c r="F16" s="21"/>
    </row>
    <row r="17" spans="1:10" ht="30" x14ac:dyDescent="0.25">
      <c r="A17" s="10" t="s">
        <v>92</v>
      </c>
      <c r="B17" s="11"/>
      <c r="C17" s="12"/>
      <c r="D17" s="12"/>
      <c r="E17" s="13"/>
      <c r="F17" s="6" t="s">
        <v>49</v>
      </c>
      <c r="G17" s="49" t="s">
        <v>51</v>
      </c>
      <c r="H17" s="49" t="s">
        <v>162</v>
      </c>
      <c r="I17" s="49" t="s">
        <v>160</v>
      </c>
      <c r="J17" s="49" t="s">
        <v>161</v>
      </c>
    </row>
    <row r="18" spans="1:10" x14ac:dyDescent="0.25">
      <c r="A18" s="16" t="s">
        <v>8</v>
      </c>
      <c r="B18" s="18" t="s">
        <v>7</v>
      </c>
      <c r="C18" s="16" t="s">
        <v>6</v>
      </c>
      <c r="D18" s="16" t="s">
        <v>5</v>
      </c>
      <c r="E18" s="17" t="s">
        <v>4</v>
      </c>
      <c r="F18" s="17" t="s">
        <v>3</v>
      </c>
      <c r="G18" s="48" t="s">
        <v>3</v>
      </c>
      <c r="H18" s="48" t="s">
        <v>3</v>
      </c>
      <c r="I18" s="48" t="s">
        <v>3</v>
      </c>
      <c r="J18" s="48" t="s">
        <v>3</v>
      </c>
    </row>
    <row r="19" spans="1:10" ht="30" x14ac:dyDescent="0.25">
      <c r="A19" s="16" t="s">
        <v>31</v>
      </c>
      <c r="B19" s="26" t="s">
        <v>93</v>
      </c>
      <c r="C19" s="27">
        <v>75</v>
      </c>
      <c r="D19" s="27" t="s">
        <v>16</v>
      </c>
      <c r="E19" s="17">
        <v>58</v>
      </c>
      <c r="F19" s="17">
        <f t="shared" ref="F19:F38" si="4">SUM(C19*E19)</f>
        <v>4350</v>
      </c>
      <c r="G19" s="48"/>
      <c r="H19" s="69">
        <f>SUM(C19*E19)</f>
        <v>4350</v>
      </c>
      <c r="I19" s="69"/>
      <c r="J19" s="69"/>
    </row>
    <row r="20" spans="1:10" ht="30" x14ac:dyDescent="0.25">
      <c r="A20" s="16" t="s">
        <v>32</v>
      </c>
      <c r="B20" s="22" t="s">
        <v>94</v>
      </c>
      <c r="C20" s="27">
        <v>2</v>
      </c>
      <c r="D20" s="27" t="s">
        <v>14</v>
      </c>
      <c r="E20" s="17">
        <v>675</v>
      </c>
      <c r="F20" s="17">
        <f t="shared" si="4"/>
        <v>1350</v>
      </c>
      <c r="G20" s="48"/>
      <c r="H20" s="69">
        <f t="shared" ref="H20:H39" si="5">SUM(C20*E20)</f>
        <v>1350</v>
      </c>
      <c r="I20" s="69"/>
      <c r="J20" s="69"/>
    </row>
    <row r="21" spans="1:10" ht="45" x14ac:dyDescent="0.25">
      <c r="A21" s="16" t="s">
        <v>66</v>
      </c>
      <c r="B21" s="22" t="s">
        <v>95</v>
      </c>
      <c r="C21" s="27">
        <v>1</v>
      </c>
      <c r="D21" s="27" t="s">
        <v>10</v>
      </c>
      <c r="E21" s="17">
        <v>1100</v>
      </c>
      <c r="F21" s="17">
        <f t="shared" si="4"/>
        <v>1100</v>
      </c>
      <c r="G21" s="48"/>
      <c r="H21" s="69">
        <f t="shared" si="5"/>
        <v>1100</v>
      </c>
      <c r="I21" s="69"/>
      <c r="J21" s="69"/>
    </row>
    <row r="22" spans="1:10" ht="60" x14ac:dyDescent="0.25">
      <c r="A22" s="16" t="s">
        <v>39</v>
      </c>
      <c r="B22" s="22" t="s">
        <v>96</v>
      </c>
      <c r="C22" s="27">
        <v>1</v>
      </c>
      <c r="D22" s="27" t="s">
        <v>10</v>
      </c>
      <c r="E22" s="17">
        <v>2500</v>
      </c>
      <c r="F22" s="17">
        <f t="shared" si="4"/>
        <v>2500</v>
      </c>
      <c r="G22" s="48"/>
      <c r="H22" s="69">
        <f t="shared" si="5"/>
        <v>2500</v>
      </c>
      <c r="I22" s="69"/>
      <c r="J22" s="69"/>
    </row>
    <row r="23" spans="1:10" ht="30" x14ac:dyDescent="0.25">
      <c r="A23" s="16" t="s">
        <v>40</v>
      </c>
      <c r="B23" s="22" t="s">
        <v>136</v>
      </c>
      <c r="C23" s="27">
        <v>340</v>
      </c>
      <c r="D23" s="27" t="s">
        <v>15</v>
      </c>
      <c r="E23" s="17">
        <v>5.5</v>
      </c>
      <c r="F23" s="17">
        <f t="shared" si="4"/>
        <v>1870</v>
      </c>
      <c r="G23" s="48"/>
      <c r="H23" s="69">
        <f t="shared" si="5"/>
        <v>1870</v>
      </c>
      <c r="I23" s="69"/>
      <c r="J23" s="69"/>
    </row>
    <row r="24" spans="1:10" ht="45" x14ac:dyDescent="0.25">
      <c r="A24" s="16" t="s">
        <v>41</v>
      </c>
      <c r="B24" s="22" t="s">
        <v>127</v>
      </c>
      <c r="C24" s="27">
        <v>340</v>
      </c>
      <c r="D24" s="27" t="s">
        <v>17</v>
      </c>
      <c r="E24" s="17">
        <v>11</v>
      </c>
      <c r="F24" s="17">
        <f t="shared" si="4"/>
        <v>3740</v>
      </c>
      <c r="G24" s="48"/>
      <c r="H24" s="69">
        <f t="shared" si="5"/>
        <v>3740</v>
      </c>
      <c r="I24" s="69"/>
      <c r="J24" s="69"/>
    </row>
    <row r="25" spans="1:10" ht="45" x14ac:dyDescent="0.25">
      <c r="A25" s="16" t="s">
        <v>42</v>
      </c>
      <c r="B25" s="22" t="s">
        <v>108</v>
      </c>
      <c r="C25" s="27">
        <v>340</v>
      </c>
      <c r="D25" s="27" t="s">
        <v>17</v>
      </c>
      <c r="E25" s="17">
        <v>12</v>
      </c>
      <c r="F25" s="17">
        <f t="shared" si="4"/>
        <v>4080</v>
      </c>
      <c r="G25" s="48"/>
      <c r="H25" s="69">
        <f t="shared" si="5"/>
        <v>4080</v>
      </c>
      <c r="I25" s="69"/>
      <c r="J25" s="69"/>
    </row>
    <row r="26" spans="1:10" ht="45" x14ac:dyDescent="0.25">
      <c r="A26" s="16" t="s">
        <v>50</v>
      </c>
      <c r="B26" s="22" t="s">
        <v>109</v>
      </c>
      <c r="C26" s="27">
        <v>340</v>
      </c>
      <c r="D26" s="27" t="s">
        <v>17</v>
      </c>
      <c r="E26" s="17">
        <v>45</v>
      </c>
      <c r="F26" s="17">
        <f t="shared" si="4"/>
        <v>15300</v>
      </c>
      <c r="G26" s="48"/>
      <c r="H26" s="69">
        <f t="shared" si="5"/>
        <v>15300</v>
      </c>
      <c r="I26" s="69"/>
      <c r="J26" s="69"/>
    </row>
    <row r="27" spans="1:10" ht="30" x14ac:dyDescent="0.25">
      <c r="A27" s="16" t="s">
        <v>43</v>
      </c>
      <c r="B27" s="22" t="s">
        <v>137</v>
      </c>
      <c r="C27" s="27">
        <v>3</v>
      </c>
      <c r="D27" s="27" t="s">
        <v>14</v>
      </c>
      <c r="E27" s="17">
        <v>500</v>
      </c>
      <c r="F27" s="17">
        <f t="shared" si="4"/>
        <v>1500</v>
      </c>
      <c r="G27" s="48"/>
      <c r="H27" s="69">
        <f t="shared" si="5"/>
        <v>1500</v>
      </c>
      <c r="I27" s="69"/>
      <c r="J27" s="69"/>
    </row>
    <row r="28" spans="1:10" ht="60" x14ac:dyDescent="0.25">
      <c r="A28" s="16" t="s">
        <v>44</v>
      </c>
      <c r="B28" s="31" t="s">
        <v>110</v>
      </c>
      <c r="C28" s="27">
        <v>80</v>
      </c>
      <c r="D28" s="27" t="s">
        <v>16</v>
      </c>
      <c r="E28" s="17">
        <v>4.5</v>
      </c>
      <c r="F28" s="17">
        <f t="shared" si="4"/>
        <v>360</v>
      </c>
      <c r="G28" s="48"/>
      <c r="H28" s="69">
        <f t="shared" si="5"/>
        <v>360</v>
      </c>
      <c r="I28" s="69"/>
      <c r="J28" s="69"/>
    </row>
    <row r="29" spans="1:10" ht="60" x14ac:dyDescent="0.25">
      <c r="A29" s="16" t="s">
        <v>46</v>
      </c>
      <c r="B29" s="22" t="s">
        <v>153</v>
      </c>
      <c r="C29" s="27">
        <v>1</v>
      </c>
      <c r="D29" s="27" t="s">
        <v>10</v>
      </c>
      <c r="E29" s="17">
        <v>25000</v>
      </c>
      <c r="F29" s="17">
        <f t="shared" si="4"/>
        <v>25000</v>
      </c>
      <c r="G29" s="48"/>
      <c r="H29" s="69">
        <f t="shared" si="5"/>
        <v>25000</v>
      </c>
      <c r="I29" s="69"/>
      <c r="J29" s="69"/>
    </row>
    <row r="30" spans="1:10" ht="30" x14ac:dyDescent="0.25">
      <c r="A30" s="16" t="s">
        <v>112</v>
      </c>
      <c r="B30" s="22" t="s">
        <v>111</v>
      </c>
      <c r="C30" s="27">
        <v>1</v>
      </c>
      <c r="D30" s="27" t="s">
        <v>10</v>
      </c>
      <c r="E30" s="17">
        <v>8750</v>
      </c>
      <c r="F30" s="17">
        <f t="shared" si="4"/>
        <v>8750</v>
      </c>
      <c r="G30" s="48"/>
      <c r="H30" s="69">
        <f t="shared" si="5"/>
        <v>8750</v>
      </c>
      <c r="I30" s="69"/>
      <c r="J30" s="69"/>
    </row>
    <row r="31" spans="1:10" ht="30" x14ac:dyDescent="0.25">
      <c r="A31" s="16" t="s">
        <v>116</v>
      </c>
      <c r="B31" s="22" t="s">
        <v>115</v>
      </c>
      <c r="C31" s="27">
        <v>1</v>
      </c>
      <c r="D31" s="27" t="s">
        <v>10</v>
      </c>
      <c r="E31" s="17">
        <v>950</v>
      </c>
      <c r="F31" s="17">
        <f t="shared" si="4"/>
        <v>950</v>
      </c>
      <c r="G31" s="48"/>
      <c r="H31" s="69">
        <f t="shared" si="5"/>
        <v>950</v>
      </c>
      <c r="I31" s="69"/>
      <c r="J31" s="69"/>
    </row>
    <row r="32" spans="1:10" ht="45" x14ac:dyDescent="0.25">
      <c r="A32" s="16" t="s">
        <v>117</v>
      </c>
      <c r="B32" s="22" t="s">
        <v>147</v>
      </c>
      <c r="C32" s="27">
        <v>1</v>
      </c>
      <c r="D32" s="27" t="s">
        <v>10</v>
      </c>
      <c r="E32" s="17">
        <v>350</v>
      </c>
      <c r="F32" s="17"/>
      <c r="G32" s="48">
        <f>SUM(C32*E32)</f>
        <v>350</v>
      </c>
      <c r="H32" s="69">
        <f t="shared" si="5"/>
        <v>350</v>
      </c>
      <c r="I32" s="69"/>
      <c r="J32" s="69"/>
    </row>
    <row r="33" spans="1:10" ht="30" x14ac:dyDescent="0.25">
      <c r="A33" s="16" t="s">
        <v>118</v>
      </c>
      <c r="B33" s="22" t="s">
        <v>148</v>
      </c>
      <c r="C33" s="27">
        <v>4</v>
      </c>
      <c r="D33" s="27" t="s">
        <v>14</v>
      </c>
      <c r="E33" s="17">
        <v>45</v>
      </c>
      <c r="F33" s="17">
        <f t="shared" si="4"/>
        <v>180</v>
      </c>
      <c r="G33" s="48"/>
      <c r="H33" s="69">
        <f t="shared" si="5"/>
        <v>180</v>
      </c>
      <c r="I33" s="69"/>
      <c r="J33" s="69"/>
    </row>
    <row r="34" spans="1:10" ht="30" x14ac:dyDescent="0.25">
      <c r="A34" s="16" t="s">
        <v>119</v>
      </c>
      <c r="B34" s="22" t="s">
        <v>97</v>
      </c>
      <c r="C34" s="23">
        <v>1</v>
      </c>
      <c r="D34" s="23" t="s">
        <v>10</v>
      </c>
      <c r="E34" s="41">
        <v>125</v>
      </c>
      <c r="F34" s="17">
        <f t="shared" si="4"/>
        <v>125</v>
      </c>
      <c r="G34" s="48"/>
      <c r="H34" s="69">
        <f t="shared" si="5"/>
        <v>125</v>
      </c>
      <c r="I34" s="69"/>
      <c r="J34" s="69"/>
    </row>
    <row r="35" spans="1:10" ht="60" x14ac:dyDescent="0.25">
      <c r="A35" s="16" t="s">
        <v>133</v>
      </c>
      <c r="B35" s="22" t="s">
        <v>98</v>
      </c>
      <c r="C35" s="23">
        <v>1</v>
      </c>
      <c r="D35" s="23" t="s">
        <v>14</v>
      </c>
      <c r="E35" s="41">
        <v>950</v>
      </c>
      <c r="F35" s="17"/>
      <c r="G35" s="48">
        <f>SUM(C35*E35)</f>
        <v>950</v>
      </c>
      <c r="H35" s="69">
        <f t="shared" si="5"/>
        <v>950</v>
      </c>
      <c r="I35" s="69"/>
      <c r="J35" s="69"/>
    </row>
    <row r="36" spans="1:10" ht="60" x14ac:dyDescent="0.25">
      <c r="A36" s="16" t="s">
        <v>138</v>
      </c>
      <c r="B36" s="22" t="s">
        <v>99</v>
      </c>
      <c r="C36" s="23">
        <v>2</v>
      </c>
      <c r="D36" s="23" t="s">
        <v>14</v>
      </c>
      <c r="E36" s="41">
        <v>650</v>
      </c>
      <c r="F36" s="17"/>
      <c r="G36" s="48">
        <f>SUM(C36*E36)</f>
        <v>1300</v>
      </c>
      <c r="H36" s="69">
        <f t="shared" si="5"/>
        <v>1300</v>
      </c>
      <c r="I36" s="69"/>
      <c r="J36" s="69"/>
    </row>
    <row r="37" spans="1:10" ht="30" x14ac:dyDescent="0.25">
      <c r="A37" s="16" t="s">
        <v>149</v>
      </c>
      <c r="B37" s="22" t="s">
        <v>155</v>
      </c>
      <c r="C37" s="23">
        <v>1</v>
      </c>
      <c r="D37" s="23" t="s">
        <v>10</v>
      </c>
      <c r="E37" s="41">
        <v>10000</v>
      </c>
      <c r="F37" s="17">
        <f t="shared" si="4"/>
        <v>10000</v>
      </c>
      <c r="G37" s="48"/>
      <c r="H37" s="69"/>
      <c r="I37" s="69"/>
      <c r="J37" s="69">
        <f>SUM(C37*E37)</f>
        <v>10000</v>
      </c>
    </row>
    <row r="38" spans="1:10" ht="30" x14ac:dyDescent="0.25">
      <c r="A38" s="16" t="s">
        <v>154</v>
      </c>
      <c r="B38" s="22" t="s">
        <v>159</v>
      </c>
      <c r="C38" s="23">
        <v>45</v>
      </c>
      <c r="D38" s="23" t="s">
        <v>17</v>
      </c>
      <c r="E38" s="41">
        <v>38</v>
      </c>
      <c r="F38" s="17">
        <f t="shared" si="4"/>
        <v>1710</v>
      </c>
      <c r="G38" s="48"/>
      <c r="H38" s="69"/>
      <c r="I38" s="69"/>
      <c r="J38" s="69">
        <f>SUM(C38*E38)</f>
        <v>1710</v>
      </c>
    </row>
    <row r="39" spans="1:10" ht="30" x14ac:dyDescent="0.25">
      <c r="A39" s="16" t="s">
        <v>158</v>
      </c>
      <c r="B39" s="22" t="s">
        <v>132</v>
      </c>
      <c r="C39" s="23">
        <v>1</v>
      </c>
      <c r="D39" s="23" t="s">
        <v>10</v>
      </c>
      <c r="E39" s="41">
        <v>500</v>
      </c>
      <c r="F39" s="17">
        <f t="shared" ref="F39" si="6">SUM(C39*E39)</f>
        <v>500</v>
      </c>
      <c r="G39" s="48"/>
      <c r="H39" s="69">
        <f t="shared" si="5"/>
        <v>500</v>
      </c>
      <c r="I39" s="69"/>
      <c r="J39" s="69"/>
    </row>
    <row r="40" spans="1:10" x14ac:dyDescent="0.25">
      <c r="A40" s="3" t="s">
        <v>13</v>
      </c>
      <c r="B40" s="4"/>
      <c r="C40" s="5"/>
      <c r="D40" s="5"/>
      <c r="E40" s="6"/>
      <c r="F40" s="6">
        <f>SUM(F19:F39)</f>
        <v>83365</v>
      </c>
      <c r="G40" s="49">
        <f>SUM(G19:G39)</f>
        <v>2600</v>
      </c>
      <c r="H40" s="49">
        <f t="shared" ref="H40:J40" si="7">SUM(H19:H39)</f>
        <v>74255</v>
      </c>
      <c r="I40" s="49">
        <f t="shared" si="7"/>
        <v>0</v>
      </c>
      <c r="J40" s="49">
        <f t="shared" si="7"/>
        <v>11710</v>
      </c>
    </row>
    <row r="41" spans="1:10" x14ac:dyDescent="0.25">
      <c r="A41" s="37"/>
      <c r="B41" s="38"/>
      <c r="C41" s="39"/>
      <c r="D41" s="39"/>
      <c r="E41" s="40"/>
      <c r="F41" s="40"/>
    </row>
    <row r="42" spans="1:10" ht="30" x14ac:dyDescent="0.25">
      <c r="A42" s="10" t="s">
        <v>129</v>
      </c>
      <c r="B42" s="4"/>
      <c r="C42" s="5"/>
      <c r="D42" s="5"/>
      <c r="E42" s="6"/>
      <c r="F42" s="6" t="s">
        <v>49</v>
      </c>
      <c r="G42" s="49" t="s">
        <v>51</v>
      </c>
      <c r="H42" s="49" t="s">
        <v>162</v>
      </c>
      <c r="I42" s="49" t="s">
        <v>160</v>
      </c>
      <c r="J42" s="49" t="s">
        <v>161</v>
      </c>
    </row>
    <row r="43" spans="1:10" x14ac:dyDescent="0.25">
      <c r="A43" s="14" t="s">
        <v>8</v>
      </c>
      <c r="B43" s="18" t="s">
        <v>7</v>
      </c>
      <c r="C43" s="16" t="s">
        <v>6</v>
      </c>
      <c r="D43" s="16" t="s">
        <v>5</v>
      </c>
      <c r="E43" s="17" t="s">
        <v>4</v>
      </c>
      <c r="F43" s="17" t="s">
        <v>3</v>
      </c>
      <c r="G43" s="48" t="s">
        <v>3</v>
      </c>
      <c r="H43" s="48" t="s">
        <v>3</v>
      </c>
      <c r="I43" s="48" t="s">
        <v>3</v>
      </c>
      <c r="J43" s="48" t="s">
        <v>3</v>
      </c>
    </row>
    <row r="44" spans="1:10" ht="45" x14ac:dyDescent="0.25">
      <c r="A44" s="53" t="s">
        <v>47</v>
      </c>
      <c r="B44" s="47" t="s">
        <v>100</v>
      </c>
      <c r="C44" s="53">
        <v>185</v>
      </c>
      <c r="D44" s="53" t="s">
        <v>16</v>
      </c>
      <c r="E44" s="54">
        <v>9</v>
      </c>
      <c r="F44" s="54">
        <f>SUM(C44*E44)</f>
        <v>1665</v>
      </c>
      <c r="G44" s="48"/>
      <c r="H44" s="69"/>
      <c r="I44" s="69">
        <f>SUM(C44*E44)</f>
        <v>1665</v>
      </c>
      <c r="J44" s="69"/>
    </row>
    <row r="45" spans="1:10" ht="30" x14ac:dyDescent="0.25">
      <c r="A45" s="53" t="s">
        <v>35</v>
      </c>
      <c r="B45" s="55" t="s">
        <v>101</v>
      </c>
      <c r="C45" s="53">
        <v>185</v>
      </c>
      <c r="D45" s="53" t="s">
        <v>16</v>
      </c>
      <c r="E45" s="54">
        <v>10.5</v>
      </c>
      <c r="F45" s="54">
        <f t="shared" ref="F45:F52" si="8">SUM(C45*E45)</f>
        <v>1942.5</v>
      </c>
      <c r="G45" s="48"/>
      <c r="H45" s="69"/>
      <c r="I45" s="69">
        <f t="shared" ref="I45:I52" si="9">SUM(C45*E45)</f>
        <v>1942.5</v>
      </c>
      <c r="J45" s="69"/>
    </row>
    <row r="46" spans="1:10" ht="45" x14ac:dyDescent="0.25">
      <c r="A46" s="53" t="s">
        <v>36</v>
      </c>
      <c r="B46" s="55" t="s">
        <v>102</v>
      </c>
      <c r="C46" s="53">
        <v>175</v>
      </c>
      <c r="D46" s="53" t="s">
        <v>16</v>
      </c>
      <c r="E46" s="54">
        <v>20</v>
      </c>
      <c r="F46" s="54">
        <f t="shared" si="8"/>
        <v>3500</v>
      </c>
      <c r="G46" s="48"/>
      <c r="H46" s="69"/>
      <c r="I46" s="69">
        <f t="shared" si="9"/>
        <v>3500</v>
      </c>
      <c r="J46" s="69"/>
    </row>
    <row r="47" spans="1:10" ht="30" x14ac:dyDescent="0.25">
      <c r="A47" s="53" t="s">
        <v>37</v>
      </c>
      <c r="B47" s="55" t="s">
        <v>65</v>
      </c>
      <c r="C47" s="53">
        <v>185</v>
      </c>
      <c r="D47" s="53" t="s">
        <v>54</v>
      </c>
      <c r="E47" s="54">
        <v>32</v>
      </c>
      <c r="F47" s="54">
        <f t="shared" si="8"/>
        <v>5920</v>
      </c>
      <c r="G47" s="48"/>
      <c r="H47" s="69"/>
      <c r="I47" s="69">
        <f t="shared" si="9"/>
        <v>5920</v>
      </c>
      <c r="J47" s="69"/>
    </row>
    <row r="48" spans="1:10" ht="45" x14ac:dyDescent="0.25">
      <c r="A48" s="53" t="s">
        <v>38</v>
      </c>
      <c r="B48" s="55" t="s">
        <v>103</v>
      </c>
      <c r="C48" s="53">
        <v>1</v>
      </c>
      <c r="D48" s="53" t="s">
        <v>10</v>
      </c>
      <c r="E48" s="54">
        <v>1000</v>
      </c>
      <c r="F48" s="54">
        <f t="shared" si="8"/>
        <v>1000</v>
      </c>
      <c r="G48" s="48"/>
      <c r="H48" s="69"/>
      <c r="I48" s="69">
        <f t="shared" si="9"/>
        <v>1000</v>
      </c>
      <c r="J48" s="69"/>
    </row>
    <row r="49" spans="1:10" ht="45" x14ac:dyDescent="0.25">
      <c r="A49" s="53" t="s">
        <v>48</v>
      </c>
      <c r="B49" s="55" t="s">
        <v>142</v>
      </c>
      <c r="C49" s="53">
        <v>75</v>
      </c>
      <c r="D49" s="53" t="s">
        <v>17</v>
      </c>
      <c r="E49" s="54">
        <v>6</v>
      </c>
      <c r="F49" s="54">
        <f t="shared" si="8"/>
        <v>450</v>
      </c>
      <c r="G49" s="48"/>
      <c r="H49" s="69"/>
      <c r="I49" s="69">
        <f t="shared" si="9"/>
        <v>450</v>
      </c>
      <c r="J49" s="69"/>
    </row>
    <row r="50" spans="1:10" ht="30" x14ac:dyDescent="0.25">
      <c r="A50" s="53" t="s">
        <v>130</v>
      </c>
      <c r="B50" s="55" t="s">
        <v>143</v>
      </c>
      <c r="C50" s="53">
        <v>15</v>
      </c>
      <c r="D50" s="53" t="s">
        <v>17</v>
      </c>
      <c r="E50" s="54">
        <v>8</v>
      </c>
      <c r="F50" s="54">
        <f t="shared" si="8"/>
        <v>120</v>
      </c>
      <c r="G50" s="48"/>
      <c r="H50" s="69"/>
      <c r="I50" s="69">
        <f t="shared" si="9"/>
        <v>120</v>
      </c>
      <c r="J50" s="69"/>
    </row>
    <row r="51" spans="1:10" ht="30" x14ac:dyDescent="0.25">
      <c r="A51" s="53" t="s">
        <v>139</v>
      </c>
      <c r="B51" s="55" t="s">
        <v>145</v>
      </c>
      <c r="C51" s="53">
        <v>15</v>
      </c>
      <c r="D51" s="53" t="s">
        <v>17</v>
      </c>
      <c r="E51" s="54">
        <v>8</v>
      </c>
      <c r="F51" s="54">
        <f t="shared" si="8"/>
        <v>120</v>
      </c>
      <c r="G51" s="48"/>
      <c r="H51" s="69"/>
      <c r="I51" s="69">
        <f t="shared" si="9"/>
        <v>120</v>
      </c>
      <c r="J51" s="69"/>
    </row>
    <row r="52" spans="1:10" ht="30" x14ac:dyDescent="0.25">
      <c r="A52" s="53" t="s">
        <v>140</v>
      </c>
      <c r="B52" s="55" t="s">
        <v>146</v>
      </c>
      <c r="C52" s="53">
        <v>90</v>
      </c>
      <c r="D52" s="53" t="s">
        <v>17</v>
      </c>
      <c r="E52" s="54">
        <v>28</v>
      </c>
      <c r="F52" s="54">
        <f t="shared" si="8"/>
        <v>2520</v>
      </c>
      <c r="G52" s="48"/>
      <c r="H52" s="69"/>
      <c r="I52" s="69">
        <f t="shared" si="9"/>
        <v>2520</v>
      </c>
      <c r="J52" s="69"/>
    </row>
    <row r="53" spans="1:10" ht="45" x14ac:dyDescent="0.25">
      <c r="A53" s="53" t="s">
        <v>141</v>
      </c>
      <c r="B53" s="55" t="s">
        <v>144</v>
      </c>
      <c r="C53" s="53">
        <v>85</v>
      </c>
      <c r="D53" s="53" t="s">
        <v>16</v>
      </c>
      <c r="E53" s="54">
        <v>20</v>
      </c>
      <c r="F53" s="54">
        <f t="shared" ref="F53" si="10">SUM(C53*E53)</f>
        <v>1700</v>
      </c>
      <c r="G53" s="48"/>
      <c r="H53" s="69"/>
      <c r="I53" s="69">
        <f>SUM(C53*E53)</f>
        <v>1700</v>
      </c>
      <c r="J53" s="69"/>
    </row>
    <row r="54" spans="1:10" x14ac:dyDescent="0.25">
      <c r="A54" s="3" t="s">
        <v>13</v>
      </c>
      <c r="B54" s="4"/>
      <c r="C54" s="5"/>
      <c r="D54" s="5"/>
      <c r="E54" s="6"/>
      <c r="F54" s="6">
        <f>SUM(F44:F53)</f>
        <v>18937.5</v>
      </c>
      <c r="G54" s="6">
        <f t="shared" ref="G54:J54" si="11">SUM(G44:G53)</f>
        <v>0</v>
      </c>
      <c r="H54" s="6">
        <f t="shared" si="11"/>
        <v>0</v>
      </c>
      <c r="I54" s="6">
        <f t="shared" si="11"/>
        <v>18937.5</v>
      </c>
      <c r="J54" s="6">
        <f t="shared" si="11"/>
        <v>0</v>
      </c>
    </row>
    <row r="55" spans="1:10" x14ac:dyDescent="0.25">
      <c r="A55" s="37"/>
      <c r="B55" s="38"/>
      <c r="C55" s="39"/>
      <c r="D55" s="39"/>
      <c r="E55" s="40"/>
      <c r="F55" s="40"/>
    </row>
    <row r="56" spans="1:10" ht="30" x14ac:dyDescent="0.25">
      <c r="A56" s="10" t="s">
        <v>64</v>
      </c>
      <c r="B56" s="4"/>
      <c r="C56" s="5"/>
      <c r="D56" s="5"/>
      <c r="E56" s="6"/>
      <c r="F56" s="6" t="s">
        <v>49</v>
      </c>
      <c r="G56" s="49" t="s">
        <v>51</v>
      </c>
      <c r="H56" s="49" t="s">
        <v>162</v>
      </c>
      <c r="I56" s="49" t="s">
        <v>160</v>
      </c>
      <c r="J56" s="49" t="s">
        <v>161</v>
      </c>
    </row>
    <row r="57" spans="1:10" x14ac:dyDescent="0.25">
      <c r="A57" s="14" t="s">
        <v>8</v>
      </c>
      <c r="B57" s="18" t="s">
        <v>7</v>
      </c>
      <c r="C57" s="16" t="s">
        <v>6</v>
      </c>
      <c r="D57" s="16" t="s">
        <v>5</v>
      </c>
      <c r="E57" s="17" t="s">
        <v>4</v>
      </c>
      <c r="F57" s="17" t="s">
        <v>3</v>
      </c>
      <c r="G57" s="48" t="s">
        <v>3</v>
      </c>
      <c r="H57" s="48" t="s">
        <v>3</v>
      </c>
      <c r="I57" s="48" t="s">
        <v>3</v>
      </c>
      <c r="J57" s="48" t="s">
        <v>3</v>
      </c>
    </row>
    <row r="58" spans="1:10" ht="45" x14ac:dyDescent="0.25">
      <c r="A58" s="16" t="s">
        <v>55</v>
      </c>
      <c r="B58" s="31" t="s">
        <v>124</v>
      </c>
      <c r="C58" s="28">
        <v>80</v>
      </c>
      <c r="D58" s="28" t="s">
        <v>16</v>
      </c>
      <c r="E58" s="7">
        <v>35</v>
      </c>
      <c r="F58" s="17">
        <f t="shared" ref="F58:F59" si="12">SUM(C58*E58)</f>
        <v>2800</v>
      </c>
      <c r="G58" s="48"/>
      <c r="H58" s="69">
        <f>SUM(C58*E58)</f>
        <v>2800</v>
      </c>
      <c r="I58" s="69"/>
      <c r="J58" s="69"/>
    </row>
    <row r="59" spans="1:10" ht="45" x14ac:dyDescent="0.25">
      <c r="A59" s="16" t="s">
        <v>45</v>
      </c>
      <c r="B59" s="31" t="s">
        <v>123</v>
      </c>
      <c r="C59" s="28">
        <v>80</v>
      </c>
      <c r="D59" s="28" t="s">
        <v>16</v>
      </c>
      <c r="E59" s="7">
        <v>55</v>
      </c>
      <c r="F59" s="17">
        <f t="shared" si="12"/>
        <v>4400</v>
      </c>
      <c r="G59" s="48"/>
      <c r="H59" s="69">
        <f>SUM(C59*E59)</f>
        <v>4400</v>
      </c>
      <c r="I59" s="69"/>
      <c r="J59" s="69"/>
    </row>
    <row r="60" spans="1:10" x14ac:dyDescent="0.25">
      <c r="A60" s="3" t="s">
        <v>13</v>
      </c>
      <c r="B60" s="4"/>
      <c r="C60" s="5"/>
      <c r="D60" s="5"/>
      <c r="E60" s="6"/>
      <c r="F60" s="6">
        <f>SUM(F58:F59)</f>
        <v>7200</v>
      </c>
      <c r="G60" s="49">
        <f>SUM(G58:G58)</f>
        <v>0</v>
      </c>
      <c r="H60" s="49">
        <f>SUM(H58:H59)</f>
        <v>7200</v>
      </c>
      <c r="I60" s="49">
        <f t="shared" ref="I60:J60" si="13">SUM(I58:I58)</f>
        <v>0</v>
      </c>
      <c r="J60" s="49">
        <f t="shared" si="13"/>
        <v>0</v>
      </c>
    </row>
    <row r="61" spans="1:10" x14ac:dyDescent="0.25">
      <c r="A61" s="8"/>
      <c r="B61" s="19"/>
      <c r="C61" s="20"/>
      <c r="D61" s="20"/>
      <c r="E61" s="21"/>
      <c r="F61" s="21"/>
    </row>
    <row r="62" spans="1:10" ht="30" x14ac:dyDescent="0.25">
      <c r="A62" s="10" t="s">
        <v>104</v>
      </c>
      <c r="B62" s="11"/>
      <c r="C62" s="12"/>
      <c r="D62" s="12"/>
      <c r="E62" s="13"/>
      <c r="F62" s="6" t="s">
        <v>49</v>
      </c>
      <c r="G62" s="49" t="s">
        <v>51</v>
      </c>
      <c r="H62" s="49" t="s">
        <v>162</v>
      </c>
      <c r="I62" s="49" t="s">
        <v>160</v>
      </c>
      <c r="J62" s="49" t="s">
        <v>161</v>
      </c>
    </row>
    <row r="63" spans="1:10" x14ac:dyDescent="0.25">
      <c r="A63" s="16" t="s">
        <v>8</v>
      </c>
      <c r="B63" s="15" t="s">
        <v>7</v>
      </c>
      <c r="C63" s="16" t="s">
        <v>6</v>
      </c>
      <c r="D63" s="16" t="s">
        <v>5</v>
      </c>
      <c r="E63" s="17" t="s">
        <v>4</v>
      </c>
      <c r="F63" s="17" t="s">
        <v>3</v>
      </c>
      <c r="G63" s="48" t="s">
        <v>3</v>
      </c>
      <c r="H63" s="48" t="s">
        <v>3</v>
      </c>
      <c r="I63" s="48" t="s">
        <v>3</v>
      </c>
      <c r="J63" s="48" t="s">
        <v>3</v>
      </c>
    </row>
    <row r="64" spans="1:10" ht="60" x14ac:dyDescent="0.25">
      <c r="A64" s="16" t="s">
        <v>59</v>
      </c>
      <c r="B64" s="22" t="s">
        <v>105</v>
      </c>
      <c r="C64" s="23">
        <v>2</v>
      </c>
      <c r="D64" s="27" t="s">
        <v>14</v>
      </c>
      <c r="E64" s="17">
        <v>150</v>
      </c>
      <c r="F64" s="17"/>
      <c r="G64" s="48">
        <f>SUM(C64*E64)</f>
        <v>300</v>
      </c>
      <c r="H64" s="69">
        <f>SUM(C64*E64)</f>
        <v>300</v>
      </c>
      <c r="I64" s="69"/>
      <c r="J64" s="69"/>
    </row>
    <row r="65" spans="1:10" ht="30" x14ac:dyDescent="0.25">
      <c r="A65" s="16" t="s">
        <v>60</v>
      </c>
      <c r="B65" s="22" t="s">
        <v>106</v>
      </c>
      <c r="C65" s="23">
        <v>200</v>
      </c>
      <c r="D65" s="27" t="s">
        <v>17</v>
      </c>
      <c r="E65" s="17">
        <v>6.5</v>
      </c>
      <c r="F65" s="17">
        <f t="shared" ref="F65:F69" si="14">SUM(C65*E65)</f>
        <v>1300</v>
      </c>
      <c r="G65" s="48"/>
      <c r="H65" s="69">
        <f>SUM(C65*E65/2)</f>
        <v>650</v>
      </c>
      <c r="I65" s="69">
        <f>SUM(C65*E65/2)</f>
        <v>650</v>
      </c>
      <c r="J65" s="69"/>
    </row>
    <row r="66" spans="1:10" ht="45" x14ac:dyDescent="0.25">
      <c r="A66" s="16" t="s">
        <v>61</v>
      </c>
      <c r="B66" s="22" t="s">
        <v>120</v>
      </c>
      <c r="C66" s="23">
        <v>500</v>
      </c>
      <c r="D66" s="27" t="s">
        <v>17</v>
      </c>
      <c r="E66" s="17">
        <v>3</v>
      </c>
      <c r="F66" s="17"/>
      <c r="G66" s="48">
        <f>SUM(C66*E66)</f>
        <v>1500</v>
      </c>
      <c r="H66" s="69">
        <v>1000</v>
      </c>
      <c r="I66" s="69">
        <v>250</v>
      </c>
      <c r="J66" s="69">
        <v>250</v>
      </c>
    </row>
    <row r="67" spans="1:10" ht="45" x14ac:dyDescent="0.25">
      <c r="A67" s="16" t="s">
        <v>62</v>
      </c>
      <c r="B67" s="22" t="s">
        <v>107</v>
      </c>
      <c r="C67" s="23">
        <v>250</v>
      </c>
      <c r="D67" s="27" t="s">
        <v>14</v>
      </c>
      <c r="E67" s="17">
        <v>0.75</v>
      </c>
      <c r="F67" s="17">
        <f t="shared" si="14"/>
        <v>187.5</v>
      </c>
      <c r="G67" s="48"/>
      <c r="H67" s="69">
        <f t="shared" ref="H67:H69" si="15">SUM(C67*E67)</f>
        <v>187.5</v>
      </c>
      <c r="I67" s="69"/>
      <c r="J67" s="69"/>
    </row>
    <row r="68" spans="1:10" ht="45" x14ac:dyDescent="0.25">
      <c r="A68" s="16" t="s">
        <v>74</v>
      </c>
      <c r="B68" s="22" t="s">
        <v>113</v>
      </c>
      <c r="C68" s="23">
        <v>1</v>
      </c>
      <c r="D68" s="27" t="s">
        <v>10</v>
      </c>
      <c r="E68" s="17">
        <v>750</v>
      </c>
      <c r="F68" s="17">
        <f t="shared" si="14"/>
        <v>750</v>
      </c>
      <c r="G68" s="48"/>
      <c r="H68" s="69">
        <f t="shared" si="15"/>
        <v>750</v>
      </c>
      <c r="I68" s="69"/>
      <c r="J68" s="69"/>
    </row>
    <row r="69" spans="1:10" ht="30" x14ac:dyDescent="0.25">
      <c r="A69" s="16" t="s">
        <v>75</v>
      </c>
      <c r="B69" s="22" t="s">
        <v>125</v>
      </c>
      <c r="C69" s="23">
        <v>1</v>
      </c>
      <c r="D69" s="27" t="s">
        <v>10</v>
      </c>
      <c r="E69" s="17">
        <v>500</v>
      </c>
      <c r="F69" s="17">
        <f t="shared" si="14"/>
        <v>500</v>
      </c>
      <c r="G69" s="48"/>
      <c r="H69" s="69">
        <f t="shared" si="15"/>
        <v>500</v>
      </c>
      <c r="I69" s="69"/>
      <c r="J69" s="69"/>
    </row>
    <row r="70" spans="1:10" x14ac:dyDescent="0.25">
      <c r="A70" s="3" t="s">
        <v>13</v>
      </c>
      <c r="B70" s="4"/>
      <c r="C70" s="5"/>
      <c r="D70" s="5"/>
      <c r="E70" s="6"/>
      <c r="F70" s="6">
        <f>SUM(F64:F69)</f>
        <v>2737.5</v>
      </c>
      <c r="G70" s="49">
        <f>SUM(G64:G69)</f>
        <v>1800</v>
      </c>
      <c r="H70" s="49">
        <f>SUM(H64:H69)</f>
        <v>3387.5</v>
      </c>
      <c r="I70" s="49">
        <f t="shared" ref="I70:J70" si="16">SUM(I64:I66)</f>
        <v>900</v>
      </c>
      <c r="J70" s="49">
        <f t="shared" si="16"/>
        <v>250</v>
      </c>
    </row>
    <row r="71" spans="1:10" x14ac:dyDescent="0.25">
      <c r="A71" s="37"/>
      <c r="B71" s="38"/>
      <c r="C71" s="39"/>
      <c r="D71" s="39"/>
      <c r="E71" s="40"/>
      <c r="F71" s="40"/>
    </row>
    <row r="72" spans="1:10" ht="30" x14ac:dyDescent="0.25">
      <c r="A72" s="10" t="s">
        <v>23</v>
      </c>
      <c r="B72" s="11"/>
      <c r="C72" s="12"/>
      <c r="D72" s="12"/>
      <c r="E72" s="13"/>
      <c r="F72" s="6" t="s">
        <v>49</v>
      </c>
      <c r="G72" s="49" t="s">
        <v>51</v>
      </c>
      <c r="H72" s="49" t="s">
        <v>162</v>
      </c>
      <c r="I72" s="49" t="s">
        <v>160</v>
      </c>
      <c r="J72" s="49" t="s">
        <v>161</v>
      </c>
    </row>
    <row r="73" spans="1:10" ht="16.5" customHeight="1" x14ac:dyDescent="0.25">
      <c r="A73" s="16" t="s">
        <v>1</v>
      </c>
      <c r="B73" s="15" t="s">
        <v>22</v>
      </c>
      <c r="C73" s="16">
        <v>1</v>
      </c>
      <c r="D73" s="16" t="s">
        <v>10</v>
      </c>
      <c r="E73" s="17"/>
      <c r="F73" s="41">
        <f>SUM(F15)</f>
        <v>6355</v>
      </c>
      <c r="G73" s="41">
        <f>SUM(G15)</f>
        <v>2700</v>
      </c>
      <c r="H73" s="48">
        <f>SUM(H15)</f>
        <v>6555</v>
      </c>
      <c r="I73" s="48">
        <f t="shared" ref="I73:J73" si="17">SUM(I15)</f>
        <v>1500</v>
      </c>
      <c r="J73" s="48">
        <f t="shared" si="17"/>
        <v>1000</v>
      </c>
    </row>
    <row r="74" spans="1:10" ht="16.5" customHeight="1" x14ac:dyDescent="0.25">
      <c r="A74" s="16" t="s">
        <v>19</v>
      </c>
      <c r="B74" s="22" t="s">
        <v>70</v>
      </c>
      <c r="C74" s="16">
        <v>1</v>
      </c>
      <c r="D74" s="16" t="s">
        <v>10</v>
      </c>
      <c r="E74" s="17"/>
      <c r="F74" s="41">
        <f>SUM(F40)</f>
        <v>83365</v>
      </c>
      <c r="G74" s="41">
        <f>SUM(G40)</f>
        <v>2600</v>
      </c>
      <c r="H74" s="69">
        <f>SUM(H40)</f>
        <v>74255</v>
      </c>
      <c r="I74" s="69">
        <f t="shared" ref="I74:J74" si="18">SUM(I40)</f>
        <v>0</v>
      </c>
      <c r="J74" s="69">
        <f t="shared" si="18"/>
        <v>11710</v>
      </c>
    </row>
    <row r="75" spans="1:10" ht="16.5" customHeight="1" x14ac:dyDescent="0.25">
      <c r="A75" s="16" t="s">
        <v>56</v>
      </c>
      <c r="B75" s="22" t="s">
        <v>69</v>
      </c>
      <c r="C75" s="16">
        <v>1</v>
      </c>
      <c r="D75" s="16" t="s">
        <v>10</v>
      </c>
      <c r="E75" s="17"/>
      <c r="F75" s="41">
        <f>SUM(F54)</f>
        <v>18937.5</v>
      </c>
      <c r="G75" s="41">
        <f>SUM(G54)</f>
        <v>0</v>
      </c>
      <c r="H75" s="69">
        <f>SUM(H54)</f>
        <v>0</v>
      </c>
      <c r="I75" s="69">
        <f t="shared" ref="I75:J75" si="19">SUM(I54)</f>
        <v>18937.5</v>
      </c>
      <c r="J75" s="69">
        <f t="shared" si="19"/>
        <v>0</v>
      </c>
    </row>
    <row r="76" spans="1:10" ht="16.5" customHeight="1" x14ac:dyDescent="0.25">
      <c r="A76" s="16" t="s">
        <v>20</v>
      </c>
      <c r="B76" s="22" t="s">
        <v>68</v>
      </c>
      <c r="C76" s="16">
        <v>1</v>
      </c>
      <c r="D76" s="16" t="s">
        <v>10</v>
      </c>
      <c r="E76" s="17"/>
      <c r="F76" s="41">
        <f>SUM(F60)</f>
        <v>7200</v>
      </c>
      <c r="G76" s="41">
        <f>SUM(G60)</f>
        <v>0</v>
      </c>
      <c r="H76" s="69">
        <f>SUM(H60)</f>
        <v>7200</v>
      </c>
      <c r="I76" s="69">
        <f t="shared" ref="I76:J76" si="20">SUM(I60)</f>
        <v>0</v>
      </c>
      <c r="J76" s="69">
        <f t="shared" si="20"/>
        <v>0</v>
      </c>
    </row>
    <row r="77" spans="1:10" ht="16.5" customHeight="1" x14ac:dyDescent="0.25">
      <c r="A77" s="16" t="s">
        <v>21</v>
      </c>
      <c r="B77" s="22" t="s">
        <v>67</v>
      </c>
      <c r="C77" s="16">
        <v>1</v>
      </c>
      <c r="D77" s="16" t="s">
        <v>10</v>
      </c>
      <c r="E77" s="17"/>
      <c r="F77" s="41">
        <f>SUM(F70)</f>
        <v>2737.5</v>
      </c>
      <c r="G77" s="41">
        <f>SUM(G70)</f>
        <v>1800</v>
      </c>
      <c r="H77" s="69">
        <f>SUM(H70)</f>
        <v>3387.5</v>
      </c>
      <c r="I77" s="69">
        <f t="shared" ref="I77:J77" si="21">SUM(I70)</f>
        <v>900</v>
      </c>
      <c r="J77" s="69">
        <f t="shared" si="21"/>
        <v>250</v>
      </c>
    </row>
    <row r="78" spans="1:10" ht="16.5" customHeight="1" x14ac:dyDescent="0.25">
      <c r="A78" s="16" t="s">
        <v>150</v>
      </c>
      <c r="B78" s="22" t="s">
        <v>151</v>
      </c>
      <c r="C78" s="16">
        <v>1</v>
      </c>
      <c r="D78" s="16" t="s">
        <v>10</v>
      </c>
      <c r="E78" s="17"/>
      <c r="F78" s="41">
        <v>1250</v>
      </c>
      <c r="G78" s="41"/>
      <c r="H78" s="69">
        <f>SUM(C78*F78)</f>
        <v>1250</v>
      </c>
      <c r="I78" s="69"/>
      <c r="J78" s="69"/>
    </row>
    <row r="79" spans="1:10" ht="16.5" customHeight="1" x14ac:dyDescent="0.25">
      <c r="A79" s="70"/>
      <c r="B79" s="71" t="s">
        <v>165</v>
      </c>
      <c r="C79" s="70"/>
      <c r="D79" s="70"/>
      <c r="E79" s="72"/>
      <c r="F79" s="73">
        <f>SUM(F73:F78)</f>
        <v>119845</v>
      </c>
      <c r="G79" s="73">
        <f>SUM(G73:G78)</f>
        <v>7100</v>
      </c>
      <c r="H79" s="73">
        <f t="shared" ref="G79:J79" si="22">SUM(H73:H78)</f>
        <v>92647.5</v>
      </c>
      <c r="I79" s="73">
        <f t="shared" si="22"/>
        <v>21337.5</v>
      </c>
      <c r="J79" s="73">
        <f t="shared" si="22"/>
        <v>12960</v>
      </c>
    </row>
    <row r="80" spans="1:10" ht="30" x14ac:dyDescent="0.25">
      <c r="A80" s="16" t="s">
        <v>57</v>
      </c>
      <c r="B80" s="22" t="s">
        <v>78</v>
      </c>
      <c r="C80" s="16">
        <v>8</v>
      </c>
      <c r="D80" s="16" t="s">
        <v>25</v>
      </c>
      <c r="E80" s="17"/>
      <c r="F80" s="17">
        <f>SUM(H80:J80)</f>
        <v>9766.7999999999993</v>
      </c>
      <c r="G80" s="7"/>
      <c r="H80" s="69">
        <f>SUM(H79*8%)</f>
        <v>7411.8</v>
      </c>
      <c r="I80" s="69">
        <f>SUM(I79*8%)</f>
        <v>1707</v>
      </c>
      <c r="J80" s="69">
        <f>SUM(J79*5%)</f>
        <v>648</v>
      </c>
    </row>
    <row r="81" spans="1:10" x14ac:dyDescent="0.25">
      <c r="A81" s="16" t="s">
        <v>76</v>
      </c>
      <c r="B81" s="22" t="s">
        <v>58</v>
      </c>
      <c r="C81" s="16">
        <v>5</v>
      </c>
      <c r="D81" s="16" t="s">
        <v>25</v>
      </c>
      <c r="E81" s="17"/>
      <c r="F81" s="17">
        <f>SUM(H81:J81)</f>
        <v>6347.25</v>
      </c>
      <c r="G81" s="7"/>
      <c r="H81" s="69">
        <f>SUM(H79*5%)</f>
        <v>4632.375</v>
      </c>
      <c r="I81" s="69">
        <f t="shared" ref="I81:J81" si="23">SUM(I79*5%)</f>
        <v>1066.875</v>
      </c>
      <c r="J81" s="69">
        <f t="shared" si="23"/>
        <v>648</v>
      </c>
    </row>
    <row r="82" spans="1:10" ht="18.75" customHeight="1" x14ac:dyDescent="0.25">
      <c r="A82" s="43" t="s">
        <v>24</v>
      </c>
      <c r="B82" s="45"/>
      <c r="C82" s="5"/>
      <c r="D82" s="5"/>
      <c r="E82" s="6"/>
      <c r="F82" s="6">
        <f>SUM(F79:F81)</f>
        <v>135959.04999999999</v>
      </c>
      <c r="G82" s="6">
        <f>SUM(G79:G81)</f>
        <v>7100</v>
      </c>
      <c r="H82" s="6">
        <f>SUM(H79:H81)</f>
        <v>104691.675</v>
      </c>
      <c r="I82" s="6">
        <f>SUM(I79:I81)</f>
        <v>24111.375</v>
      </c>
      <c r="J82" s="6">
        <f>SUM(J79:J81)</f>
        <v>14256</v>
      </c>
    </row>
    <row r="83" spans="1:10" ht="15" customHeight="1" x14ac:dyDescent="0.25">
      <c r="A83" s="20"/>
      <c r="B83" s="29"/>
      <c r="C83" s="20"/>
      <c r="D83" s="20"/>
      <c r="E83" s="21"/>
      <c r="F83" s="21"/>
    </row>
    <row r="84" spans="1:10" ht="30" x14ac:dyDescent="0.25">
      <c r="A84" s="43" t="s">
        <v>26</v>
      </c>
      <c r="B84" s="44"/>
      <c r="C84" s="12"/>
      <c r="D84" s="12"/>
      <c r="E84" s="13"/>
      <c r="F84" s="6" t="s">
        <v>49</v>
      </c>
      <c r="G84" s="49" t="s">
        <v>51</v>
      </c>
      <c r="H84" s="49" t="s">
        <v>162</v>
      </c>
      <c r="I84" s="49" t="s">
        <v>160</v>
      </c>
      <c r="J84" s="49" t="s">
        <v>161</v>
      </c>
    </row>
    <row r="85" spans="1:10" ht="30" x14ac:dyDescent="0.25">
      <c r="A85" s="16">
        <v>1</v>
      </c>
      <c r="B85" s="22" t="s">
        <v>77</v>
      </c>
      <c r="C85" s="16">
        <v>1</v>
      </c>
      <c r="D85" s="16" t="s">
        <v>10</v>
      </c>
      <c r="E85" s="17">
        <v>1200</v>
      </c>
      <c r="F85" s="17">
        <f t="shared" ref="F85:F88" si="24">SUM(C85*E85)</f>
        <v>1200</v>
      </c>
      <c r="G85" s="48"/>
      <c r="H85" s="69">
        <v>500</v>
      </c>
      <c r="I85" s="69">
        <v>500</v>
      </c>
      <c r="J85" s="69">
        <v>200</v>
      </c>
    </row>
    <row r="86" spans="1:10" ht="30" x14ac:dyDescent="0.25">
      <c r="A86" s="16">
        <v>2</v>
      </c>
      <c r="B86" s="22" t="s">
        <v>152</v>
      </c>
      <c r="C86" s="16">
        <v>1</v>
      </c>
      <c r="D86" s="16" t="s">
        <v>10</v>
      </c>
      <c r="E86" s="17">
        <v>500</v>
      </c>
      <c r="F86" s="17"/>
      <c r="G86" s="48">
        <f>SUM(C86*E86)</f>
        <v>500</v>
      </c>
      <c r="H86" s="48">
        <f>SUM(C86*E86)</f>
        <v>500</v>
      </c>
      <c r="I86" s="69"/>
      <c r="J86" s="69"/>
    </row>
    <row r="87" spans="1:10" s="42" customFormat="1" ht="30" x14ac:dyDescent="0.25">
      <c r="A87" s="16">
        <v>3</v>
      </c>
      <c r="B87" s="22" t="s">
        <v>52</v>
      </c>
      <c r="C87" s="16">
        <v>7.5</v>
      </c>
      <c r="D87" s="16" t="s">
        <v>25</v>
      </c>
      <c r="E87" s="17"/>
      <c r="F87" s="17">
        <f>SUM(H87:J87)</f>
        <v>10014.133500000002</v>
      </c>
      <c r="G87" s="51"/>
      <c r="H87" s="48">
        <f>SUM(H82*7%)</f>
        <v>7328.4172500000013</v>
      </c>
      <c r="I87" s="48">
        <f t="shared" ref="I87:J87" si="25">SUM(I82*7%)</f>
        <v>1687.7962500000001</v>
      </c>
      <c r="J87" s="48">
        <f t="shared" si="25"/>
        <v>997.92000000000007</v>
      </c>
    </row>
    <row r="88" spans="1:10" s="42" customFormat="1" x14ac:dyDescent="0.25">
      <c r="A88" s="16">
        <v>4</v>
      </c>
      <c r="B88" s="22" t="s">
        <v>128</v>
      </c>
      <c r="C88" s="16">
        <v>1</v>
      </c>
      <c r="D88" s="16" t="s">
        <v>10</v>
      </c>
      <c r="E88" s="17">
        <v>8000</v>
      </c>
      <c r="F88" s="17">
        <f t="shared" si="24"/>
        <v>8000</v>
      </c>
      <c r="G88" s="51"/>
      <c r="H88" s="48">
        <f>SUM(C88*E88)</f>
        <v>8000</v>
      </c>
      <c r="I88" s="48"/>
      <c r="J88" s="48"/>
    </row>
    <row r="89" spans="1:10" s="42" customFormat="1" ht="22.5" customHeight="1" x14ac:dyDescent="0.25">
      <c r="A89" s="10" t="s">
        <v>27</v>
      </c>
      <c r="B89" s="11"/>
      <c r="C89" s="12"/>
      <c r="D89" s="12"/>
      <c r="E89" s="13"/>
      <c r="F89" s="6">
        <f>SUM(F85:F88)</f>
        <v>19214.133500000004</v>
      </c>
      <c r="G89" s="49">
        <f>SUM(G85:G88)</f>
        <v>500</v>
      </c>
      <c r="H89" s="49">
        <f>SUM(H85:H88)</f>
        <v>16328.417250000002</v>
      </c>
      <c r="I89" s="49">
        <f t="shared" ref="I89:J89" si="26">SUM(I85:I88)</f>
        <v>2187.7962500000003</v>
      </c>
      <c r="J89" s="49">
        <f t="shared" si="26"/>
        <v>1197.92</v>
      </c>
    </row>
    <row r="90" spans="1:10" s="42" customFormat="1" ht="22.5" customHeight="1" x14ac:dyDescent="0.25">
      <c r="A90" s="32"/>
      <c r="B90" s="33"/>
      <c r="C90" s="34"/>
      <c r="D90" s="34"/>
      <c r="E90" s="35"/>
      <c r="F90" s="35"/>
      <c r="G90" s="46"/>
      <c r="H90" s="46"/>
      <c r="I90" s="46"/>
      <c r="J90" s="46"/>
    </row>
    <row r="91" spans="1:10" s="42" customFormat="1" ht="30" customHeight="1" x14ac:dyDescent="0.25">
      <c r="A91" s="10" t="s">
        <v>28</v>
      </c>
      <c r="B91" s="11"/>
      <c r="C91" s="12"/>
      <c r="D91" s="12"/>
      <c r="E91" s="13"/>
      <c r="F91" s="6" t="s">
        <v>49</v>
      </c>
      <c r="G91" s="49" t="s">
        <v>51</v>
      </c>
      <c r="H91" s="49" t="s">
        <v>162</v>
      </c>
      <c r="I91" s="49" t="s">
        <v>160</v>
      </c>
      <c r="J91" s="49" t="s">
        <v>161</v>
      </c>
    </row>
    <row r="92" spans="1:10" s="42" customFormat="1" ht="22.5" customHeight="1" x14ac:dyDescent="0.25">
      <c r="A92" s="30" t="s">
        <v>53</v>
      </c>
      <c r="B92" s="31"/>
      <c r="C92" s="28"/>
      <c r="D92" s="28"/>
      <c r="E92" s="7"/>
      <c r="F92" s="7">
        <f>SUM(F82)</f>
        <v>135959.04999999999</v>
      </c>
      <c r="G92" s="48">
        <f>SUM(G82)</f>
        <v>7100</v>
      </c>
      <c r="H92" s="48">
        <f>SUM(H82)</f>
        <v>104691.675</v>
      </c>
      <c r="I92" s="48">
        <f t="shared" ref="I92:J92" si="27">SUM(I82)</f>
        <v>24111.375</v>
      </c>
      <c r="J92" s="48">
        <f t="shared" si="27"/>
        <v>14256</v>
      </c>
    </row>
    <row r="93" spans="1:10" s="42" customFormat="1" ht="22.5" customHeight="1" x14ac:dyDescent="0.25">
      <c r="A93" s="30" t="s">
        <v>29</v>
      </c>
      <c r="B93" s="31"/>
      <c r="C93" s="28"/>
      <c r="D93" s="28"/>
      <c r="E93" s="7"/>
      <c r="F93" s="7">
        <f t="shared" ref="F93" si="28">SUM(F89)</f>
        <v>19214.133500000004</v>
      </c>
      <c r="G93" s="48">
        <f>SUM(G89)</f>
        <v>500</v>
      </c>
      <c r="H93" s="48">
        <f>SUM(H89)</f>
        <v>16328.417250000002</v>
      </c>
      <c r="I93" s="48">
        <f t="shared" ref="I93:J93" si="29">SUM(I89)</f>
        <v>2187.7962500000003</v>
      </c>
      <c r="J93" s="48">
        <f t="shared" si="29"/>
        <v>1197.92</v>
      </c>
    </row>
    <row r="94" spans="1:10" s="42" customFormat="1" ht="22.5" customHeight="1" x14ac:dyDescent="0.25">
      <c r="A94" s="10" t="s">
        <v>30</v>
      </c>
      <c r="B94" s="11"/>
      <c r="C94" s="12"/>
      <c r="D94" s="12"/>
      <c r="E94" s="13"/>
      <c r="F94" s="66">
        <f t="shared" ref="F94" si="30">SUM(F92:F93)</f>
        <v>155173.18349999998</v>
      </c>
      <c r="G94" s="67">
        <f>SUM(G92:G93)</f>
        <v>7600</v>
      </c>
      <c r="H94" s="49">
        <f>SUM(H92:H93)</f>
        <v>121020.09225</v>
      </c>
      <c r="I94" s="49">
        <f t="shared" ref="I94:J94" si="31">SUM(I92:I93)</f>
        <v>26299.171249999999</v>
      </c>
      <c r="J94" s="49">
        <f t="shared" si="31"/>
        <v>15453.92</v>
      </c>
    </row>
    <row r="95" spans="1:10" ht="25.5" customHeight="1" x14ac:dyDescent="0.25"/>
    <row r="96" spans="1:10" x14ac:dyDescent="0.25">
      <c r="B96" s="61" t="s">
        <v>166</v>
      </c>
      <c r="C96" s="62"/>
      <c r="D96" s="62"/>
      <c r="E96" s="63"/>
      <c r="F96" s="64"/>
    </row>
    <row r="97" spans="2:6" x14ac:dyDescent="0.25">
      <c r="B97" s="60" t="s">
        <v>134</v>
      </c>
      <c r="C97" s="16"/>
      <c r="D97" s="16"/>
      <c r="E97" s="17" t="s">
        <v>121</v>
      </c>
      <c r="F97" s="58">
        <v>13000</v>
      </c>
    </row>
    <row r="98" spans="2:6" x14ac:dyDescent="0.25">
      <c r="B98" s="60" t="s">
        <v>71</v>
      </c>
      <c r="C98" s="16"/>
      <c r="D98" s="16"/>
      <c r="E98" s="17"/>
      <c r="F98" s="58">
        <v>50000</v>
      </c>
    </row>
    <row r="99" spans="2:6" x14ac:dyDescent="0.25">
      <c r="B99" s="60" t="s">
        <v>122</v>
      </c>
      <c r="C99" s="16"/>
      <c r="D99" s="16"/>
      <c r="E99" s="17"/>
      <c r="F99" s="58">
        <v>30000</v>
      </c>
    </row>
    <row r="100" spans="2:6" x14ac:dyDescent="0.25">
      <c r="B100" s="59" t="s">
        <v>72</v>
      </c>
      <c r="C100" s="16"/>
      <c r="D100" s="16"/>
      <c r="E100" s="17"/>
      <c r="F100" s="58">
        <v>2000</v>
      </c>
    </row>
    <row r="101" spans="2:6" x14ac:dyDescent="0.25">
      <c r="B101" s="59" t="s">
        <v>156</v>
      </c>
      <c r="C101" s="16"/>
      <c r="D101" s="16"/>
      <c r="E101" s="17"/>
      <c r="F101" s="58">
        <v>10000</v>
      </c>
    </row>
    <row r="102" spans="2:6" x14ac:dyDescent="0.25">
      <c r="B102" s="60" t="s">
        <v>73</v>
      </c>
      <c r="C102" s="16"/>
      <c r="D102" s="16"/>
      <c r="E102" s="17"/>
      <c r="F102" s="58">
        <v>5000</v>
      </c>
    </row>
    <row r="103" spans="2:6" x14ac:dyDescent="0.25">
      <c r="B103" s="59" t="s">
        <v>126</v>
      </c>
      <c r="C103" s="16"/>
      <c r="D103" s="16"/>
      <c r="E103" s="17"/>
      <c r="F103" s="58">
        <v>500</v>
      </c>
    </row>
    <row r="104" spans="2:6" x14ac:dyDescent="0.25">
      <c r="B104" s="59" t="s">
        <v>163</v>
      </c>
      <c r="C104" s="16"/>
      <c r="D104" s="16"/>
      <c r="E104" s="17"/>
      <c r="F104" s="58">
        <v>1000</v>
      </c>
    </row>
    <row r="105" spans="2:6" x14ac:dyDescent="0.25">
      <c r="B105" s="59" t="s">
        <v>164</v>
      </c>
      <c r="C105" s="16"/>
      <c r="D105" s="16"/>
      <c r="E105" s="17"/>
      <c r="F105" s="58">
        <v>10000</v>
      </c>
    </row>
    <row r="106" spans="2:6" x14ac:dyDescent="0.25">
      <c r="B106" s="59" t="s">
        <v>167</v>
      </c>
      <c r="C106" s="16"/>
      <c r="D106" s="16"/>
      <c r="E106" s="17"/>
      <c r="F106" s="58">
        <v>3000</v>
      </c>
    </row>
    <row r="107" spans="2:6" x14ac:dyDescent="0.25">
      <c r="B107" s="56" t="s">
        <v>0</v>
      </c>
      <c r="C107" s="56"/>
      <c r="D107" s="56"/>
      <c r="E107" s="57"/>
      <c r="F107" s="50">
        <f>SUM(F96:F106)</f>
        <v>124500</v>
      </c>
    </row>
  </sheetData>
  <pageMargins left="0.51181102362204722" right="0.51181102362204722" top="0.55118110236220474" bottom="0.55118110236220474" header="0.31496062992125984" footer="0.31496062992125984"/>
  <pageSetup paperSize="9" scale="85" orientation="landscape" r:id="rId1"/>
  <headerFooter>
    <oddFooter>Page &amp;P of &amp;N</oddFooter>
  </headerFooter>
  <rowBreaks count="2" manualBreakCount="2">
    <brk id="71" max="9" man="1"/>
    <brk id="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estimate phased </vt:lpstr>
      <vt:lpstr>'Cost estimate phased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2019-02-14T09:20:38Z</cp:lastPrinted>
  <dcterms:created xsi:type="dcterms:W3CDTF">2012-02-14T13:56:32Z</dcterms:created>
  <dcterms:modified xsi:type="dcterms:W3CDTF">2019-02-14T09:20:42Z</dcterms:modified>
</cp:coreProperties>
</file>